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Enterprise Budgets\Enterprise Budgets 2018\Livestock Budgets - 2018\FL1-18\"/>
    </mc:Choice>
  </mc:AlternateContent>
  <xr:revisionPtr revIDLastSave="0" documentId="13_ncr:1_{19CF0768-3DBA-4695-B4C1-A2DD643D111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FL1-Budget" sheetId="9" r:id="rId1"/>
  </sheets>
  <externalReferences>
    <externalReference r:id="rId2"/>
  </externalReferences>
  <definedNames>
    <definedName name="alf">'[1]Input Prices'!#REF!</definedName>
    <definedName name="Alfalfa">'[1]Input Prices'!$C$6</definedName>
    <definedName name="Barley">'[1]Input Prices'!$C$7</definedName>
    <definedName name="Bull">'[1]Input Prices'!#REF!</definedName>
    <definedName name="ChkOff">'[1]Input Prices'!$C$17</definedName>
    <definedName name="CropAft">'[1]Input Prices'!$C$12</definedName>
    <definedName name="Cull">'[1]Input Prices'!#REF!</definedName>
    <definedName name="fed">'[1]Input Prices'!$C$8</definedName>
    <definedName name="Heifer">'[1]Input Prices'!#REF!</definedName>
    <definedName name="hrdlbr">'[1]Input Prices'!#REF!</definedName>
    <definedName name="llabor">'[1]Input Prices'!$C$21</definedName>
    <definedName name="Mdwhay">'[1]Input Prices'!#REF!</definedName>
    <definedName name="Mdwpastr">'[1]Input Prices'!$C$10</definedName>
    <definedName name="Meadow">'[1]Input Prices'!#REF!</definedName>
    <definedName name="Minerals">'[1]Input Prices'!$C$14</definedName>
    <definedName name="opint">'[1]Input Prices'!$C$25</definedName>
    <definedName name="ownlbr">'[1]Input Prices'!$C$20</definedName>
    <definedName name="_xlnm.Print_Area" localSheetId="0">'FL1-Budget'!$B$2:$O$45</definedName>
    <definedName name="Private">'[1]Input Prices'!$C$11</definedName>
    <definedName name="RepHeif">'[1]Input Prices'!#REF!</definedName>
    <definedName name="Retlivint">'[1]Input Prices'!$C$26</definedName>
    <definedName name="Salt">'[1]Input Prices'!$C$13</definedName>
    <definedName name="state">'[1]Input Prices'!$C$9</definedName>
    <definedName name="Steer">'[1]Input Prices'!#REF!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9" l="1"/>
  <c r="L14" i="9"/>
  <c r="L19" i="9" l="1"/>
  <c r="M19" i="9" l="1"/>
  <c r="L16" i="9" l="1"/>
  <c r="M16" i="9" l="1"/>
  <c r="L17" i="9" l="1"/>
  <c r="M17" i="9" l="1"/>
  <c r="M15" i="9"/>
  <c r="L34" i="9" l="1"/>
  <c r="M34" i="9" s="1"/>
  <c r="L22" i="9" l="1"/>
  <c r="L23" i="9"/>
  <c r="L24" i="9"/>
  <c r="L25" i="9"/>
  <c r="L26" i="9"/>
  <c r="M26" i="9" l="1"/>
  <c r="M23" i="9"/>
  <c r="M25" i="9"/>
  <c r="M24" i="9"/>
  <c r="M22" i="9"/>
  <c r="L20" i="9"/>
  <c r="L9" i="9"/>
  <c r="L10" i="9"/>
  <c r="L21" i="9"/>
  <c r="L35" i="9"/>
  <c r="M35" i="9" s="1"/>
  <c r="L36" i="9"/>
  <c r="M36" i="9" s="1"/>
  <c r="L37" i="9"/>
  <c r="M37" i="9" s="1"/>
  <c r="L38" i="9"/>
  <c r="L39" i="9"/>
  <c r="M39" i="9" s="1"/>
  <c r="M9" i="9" l="1"/>
  <c r="M20" i="9"/>
  <c r="M21" i="9"/>
  <c r="M10" i="9"/>
  <c r="M38" i="9"/>
  <c r="M14" i="9"/>
  <c r="L11" i="9"/>
  <c r="L40" i="9"/>
  <c r="M40" i="9" s="1"/>
  <c r="M11" i="9" l="1"/>
  <c r="L18" i="9" s="1"/>
  <c r="M18" i="9" l="1"/>
  <c r="L27" i="9"/>
  <c r="M27" i="9" l="1"/>
  <c r="L28" i="9"/>
  <c r="M28" i="9" s="1"/>
  <c r="L42" i="9" l="1"/>
  <c r="L44" i="9" s="1"/>
  <c r="M44" i="9" s="1"/>
  <c r="L30" i="9"/>
  <c r="M30" i="9" s="1"/>
  <c r="M42" i="9" l="1"/>
</calcChain>
</file>

<file path=xl/sharedStrings.xml><?xml version="1.0" encoding="utf-8"?>
<sst xmlns="http://schemas.openxmlformats.org/spreadsheetml/2006/main" count="71" uniqueCount="54">
  <si>
    <t>Unit</t>
  </si>
  <si>
    <t>Value or</t>
  </si>
  <si>
    <t>Price or</t>
  </si>
  <si>
    <t>Capital Recovery:</t>
  </si>
  <si>
    <t>Cost/Head</t>
  </si>
  <si>
    <t>Cost/Unit</t>
  </si>
  <si>
    <t>Each</t>
  </si>
  <si>
    <t>of Head</t>
  </si>
  <si>
    <t>Weight</t>
  </si>
  <si>
    <t>Total Number</t>
  </si>
  <si>
    <t>or Units</t>
  </si>
  <si>
    <t>Total</t>
  </si>
  <si>
    <t>Value</t>
  </si>
  <si>
    <t>lbs</t>
  </si>
  <si>
    <t>ton</t>
  </si>
  <si>
    <t>head</t>
  </si>
  <si>
    <t>$</t>
  </si>
  <si>
    <t>hour</t>
  </si>
  <si>
    <t xml:space="preserve">     Machinery</t>
  </si>
  <si>
    <t xml:space="preserve">     Vehicles</t>
  </si>
  <si>
    <t>TOTAL GROSS RETURNS</t>
  </si>
  <si>
    <t>GROSS RETURNS</t>
  </si>
  <si>
    <t>OPERATING COSTS</t>
  </si>
  <si>
    <t>TOTAL OPERATING COSTS</t>
  </si>
  <si>
    <t>NET RETURNS ABOVE OPERATING COSTS</t>
  </si>
  <si>
    <t>OWNERSHIP COSTS</t>
  </si>
  <si>
    <t>TOTAL OWNERSHIP COSTS</t>
  </si>
  <si>
    <t>TOTAL COSTS</t>
  </si>
  <si>
    <t>NET RETURNS ABOVE TOTAL COSTS</t>
  </si>
  <si>
    <t>Interest on Operating Capital</t>
  </si>
  <si>
    <t>Hired Labor</t>
  </si>
  <si>
    <t>Taxes &amp; Insurance</t>
  </si>
  <si>
    <t>General Overhead</t>
  </si>
  <si>
    <t>Vehicles (Fuel, Repair)</t>
  </si>
  <si>
    <t>Equipment (Repair)</t>
  </si>
  <si>
    <t>Owner Labor</t>
  </si>
  <si>
    <t xml:space="preserve">     Equipment</t>
  </si>
  <si>
    <t>Your Value</t>
  </si>
  <si>
    <t>Buildings &amp; Improvements (Repair)</t>
  </si>
  <si>
    <t xml:space="preserve">     Buildings &amp; Improvements</t>
  </si>
  <si>
    <t>Calf to Slaughter</t>
  </si>
  <si>
    <t>No. of Head:</t>
  </si>
  <si>
    <t>Fed Steers</t>
  </si>
  <si>
    <t>Fed Heifers</t>
  </si>
  <si>
    <t>Finish Ration</t>
  </si>
  <si>
    <t>Steers</t>
  </si>
  <si>
    <t>Heifers</t>
  </si>
  <si>
    <t>Marketing</t>
  </si>
  <si>
    <t>Source &amp; Age Verification</t>
  </si>
  <si>
    <t>Veterinary Medicine</t>
  </si>
  <si>
    <t>Machinery (Fuel, Lube, Repair)</t>
  </si>
  <si>
    <t>Starter Ration</t>
  </si>
  <si>
    <t xml:space="preserve">Table 1:  Idaho Cattle Feedlot, 5,000 Head - 2018 </t>
  </si>
  <si>
    <t>EBB-FL1-18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</si>
</sst>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2" applyFont="1"/>
    <xf numFmtId="0" fontId="6" fillId="0" borderId="0" xfId="2" applyFont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center"/>
    </xf>
    <xf numFmtId="0" fontId="6" fillId="0" borderId="0" xfId="2" applyFont="1" applyBorder="1" applyAlignment="1" applyProtection="1">
      <alignment horizontal="center"/>
      <protection locked="0"/>
    </xf>
    <xf numFmtId="0" fontId="6" fillId="0" borderId="0" xfId="2" applyFont="1" applyBorder="1" applyProtection="1">
      <protection locked="0"/>
    </xf>
    <xf numFmtId="3" fontId="6" fillId="0" borderId="0" xfId="2" applyNumberFormat="1" applyFont="1" applyBorder="1" applyAlignment="1" applyProtection="1">
      <alignment horizontal="center"/>
      <protection locked="0"/>
    </xf>
    <xf numFmtId="39" fontId="2" fillId="0" borderId="0" xfId="3" applyNumberFormat="1" applyFont="1" applyBorder="1" applyAlignment="1" applyProtection="1">
      <alignment horizontal="right"/>
      <protection locked="0"/>
    </xf>
    <xf numFmtId="164" fontId="6" fillId="0" borderId="0" xfId="1" applyNumberFormat="1" applyFont="1" applyBorder="1" applyAlignment="1" applyProtection="1">
      <alignment horizontal="center"/>
      <protection locked="0"/>
    </xf>
    <xf numFmtId="10" fontId="2" fillId="0" borderId="0" xfId="6" applyNumberFormat="1" applyFont="1" applyBorder="1" applyAlignment="1" applyProtection="1">
      <alignment horizontal="right"/>
      <protection locked="0"/>
    </xf>
    <xf numFmtId="0" fontId="4" fillId="2" borderId="0" xfId="2" applyFont="1" applyFill="1" applyBorder="1" applyAlignment="1">
      <alignment horizontal="right" vertical="center"/>
    </xf>
    <xf numFmtId="4" fontId="6" fillId="0" borderId="0" xfId="1" applyNumberFormat="1" applyFont="1" applyBorder="1" applyAlignment="1" applyProtection="1">
      <alignment horizontal="right"/>
      <protection locked="0"/>
    </xf>
    <xf numFmtId="0" fontId="6" fillId="2" borderId="0" xfId="2" applyFont="1" applyFill="1" applyBorder="1"/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6" fillId="2" borderId="2" xfId="2" applyFont="1" applyFill="1" applyBorder="1"/>
    <xf numFmtId="0" fontId="6" fillId="2" borderId="5" xfId="2" applyFont="1" applyFill="1" applyBorder="1"/>
    <xf numFmtId="0" fontId="6" fillId="0" borderId="5" xfId="2" applyFont="1" applyBorder="1"/>
    <xf numFmtId="0" fontId="4" fillId="2" borderId="5" xfId="2" applyFont="1" applyFill="1" applyBorder="1" applyAlignment="1">
      <alignment horizontal="right" vertical="top"/>
    </xf>
    <xf numFmtId="0" fontId="4" fillId="2" borderId="0" xfId="2" applyFont="1" applyFill="1" applyBorder="1" applyAlignment="1">
      <alignment vertical="center"/>
    </xf>
    <xf numFmtId="0" fontId="6" fillId="0" borderId="2" xfId="2" applyFont="1" applyBorder="1"/>
    <xf numFmtId="0" fontId="6" fillId="0" borderId="0" xfId="2" applyFont="1" applyBorder="1"/>
    <xf numFmtId="165" fontId="7" fillId="2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39" fontId="2" fillId="2" borderId="0" xfId="3" applyNumberFormat="1" applyFont="1" applyFill="1" applyBorder="1"/>
    <xf numFmtId="7" fontId="3" fillId="2" borderId="0" xfId="3" applyNumberFormat="1" applyFont="1" applyFill="1" applyBorder="1"/>
    <xf numFmtId="165" fontId="3" fillId="2" borderId="0" xfId="3" applyNumberFormat="1" applyFont="1" applyFill="1" applyBorder="1"/>
    <xf numFmtId="1" fontId="4" fillId="4" borderId="5" xfId="2" applyNumberFormat="1" applyFont="1" applyFill="1" applyBorder="1" applyAlignment="1">
      <alignment horizontal="center"/>
    </xf>
    <xf numFmtId="165" fontId="7" fillId="4" borderId="5" xfId="2" applyNumberFormat="1" applyFont="1" applyFill="1" applyBorder="1" applyAlignment="1">
      <alignment horizontal="center"/>
    </xf>
    <xf numFmtId="0" fontId="6" fillId="4" borderId="0" xfId="2" applyFont="1" applyFill="1" applyBorder="1"/>
    <xf numFmtId="165" fontId="4" fillId="4" borderId="0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0" fontId="6" fillId="4" borderId="3" xfId="2" applyFont="1" applyFill="1" applyBorder="1"/>
    <xf numFmtId="1" fontId="4" fillId="3" borderId="5" xfId="2" applyNumberFormat="1" applyFont="1" applyFill="1" applyBorder="1" applyAlignment="1">
      <alignment horizontal="center"/>
    </xf>
    <xf numFmtId="165" fontId="7" fillId="3" borderId="5" xfId="2" applyNumberFormat="1" applyFont="1" applyFill="1" applyBorder="1" applyAlignment="1">
      <alignment horizontal="center"/>
    </xf>
    <xf numFmtId="165" fontId="7" fillId="3" borderId="0" xfId="2" applyNumberFormat="1" applyFont="1" applyFill="1" applyBorder="1" applyAlignment="1">
      <alignment horizontal="center"/>
    </xf>
    <xf numFmtId="0" fontId="6" fillId="3" borderId="0" xfId="2" applyFont="1" applyFill="1" applyBorder="1"/>
    <xf numFmtId="165" fontId="4" fillId="3" borderId="0" xfId="2" applyNumberFormat="1" applyFont="1" applyFill="1" applyBorder="1" applyAlignment="1">
      <alignment horizontal="center"/>
    </xf>
    <xf numFmtId="165" fontId="4" fillId="3" borderId="3" xfId="2" applyNumberFormat="1" applyFont="1" applyFill="1" applyBorder="1" applyAlignment="1">
      <alignment horizontal="center"/>
    </xf>
    <xf numFmtId="37" fontId="2" fillId="3" borderId="0" xfId="3" applyNumberFormat="1" applyFont="1" applyFill="1" applyBorder="1"/>
    <xf numFmtId="39" fontId="2" fillId="3" borderId="0" xfId="3" applyNumberFormat="1" applyFont="1" applyFill="1" applyBorder="1"/>
    <xf numFmtId="9" fontId="2" fillId="3" borderId="7" xfId="4" applyFont="1" applyFill="1" applyBorder="1"/>
    <xf numFmtId="37" fontId="2" fillId="3" borderId="2" xfId="3" applyNumberFormat="1" applyFont="1" applyFill="1" applyBorder="1"/>
    <xf numFmtId="39" fontId="2" fillId="3" borderId="2" xfId="3" applyNumberFormat="1" applyFont="1" applyFill="1" applyBorder="1"/>
    <xf numFmtId="5" fontId="3" fillId="3" borderId="3" xfId="3" applyNumberFormat="1" applyFont="1" applyFill="1" applyBorder="1"/>
    <xf numFmtId="7" fontId="3" fillId="3" borderId="3" xfId="3" applyNumberFormat="1" applyFont="1" applyFill="1" applyBorder="1"/>
    <xf numFmtId="7" fontId="3" fillId="3" borderId="0" xfId="3" applyNumberFormat="1" applyFont="1" applyFill="1" applyBorder="1"/>
    <xf numFmtId="0" fontId="6" fillId="3" borderId="3" xfId="2" applyFont="1" applyFill="1" applyBorder="1"/>
    <xf numFmtId="37" fontId="2" fillId="3" borderId="0" xfId="5" applyNumberFormat="1" applyFont="1" applyFill="1" applyBorder="1"/>
    <xf numFmtId="37" fontId="6" fillId="3" borderId="0" xfId="2" applyNumberFormat="1" applyFont="1" applyFill="1" applyBorder="1"/>
    <xf numFmtId="0" fontId="6" fillId="3" borderId="7" xfId="2" applyFont="1" applyFill="1" applyBorder="1"/>
    <xf numFmtId="5" fontId="4" fillId="3" borderId="3" xfId="2" applyNumberFormat="1" applyFont="1" applyFill="1" applyBorder="1"/>
    <xf numFmtId="165" fontId="3" fillId="3" borderId="3" xfId="3" applyNumberFormat="1" applyFont="1" applyFill="1" applyBorder="1"/>
    <xf numFmtId="165" fontId="3" fillId="3" borderId="0" xfId="3" applyNumberFormat="1" applyFont="1" applyFill="1" applyBorder="1"/>
    <xf numFmtId="37" fontId="6" fillId="3" borderId="1" xfId="2" applyNumberFormat="1" applyFont="1" applyFill="1" applyBorder="1"/>
    <xf numFmtId="39" fontId="2" fillId="3" borderId="6" xfId="3" applyNumberFormat="1" applyFont="1" applyFill="1" applyBorder="1"/>
    <xf numFmtId="5" fontId="4" fillId="3" borderId="4" xfId="2" applyNumberFormat="1" applyFont="1" applyFill="1" applyBorder="1"/>
    <xf numFmtId="0" fontId="6" fillId="3" borderId="4" xfId="2" applyFont="1" applyFill="1" applyBorder="1"/>
    <xf numFmtId="37" fontId="6" fillId="3" borderId="2" xfId="2" applyNumberFormat="1" applyFont="1" applyFill="1" applyBorder="1"/>
    <xf numFmtId="165" fontId="3" fillId="3" borderId="4" xfId="3" applyNumberFormat="1" applyFont="1" applyFill="1" applyBorder="1"/>
    <xf numFmtId="0" fontId="4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6" fillId="4" borderId="0" xfId="2" applyFont="1" applyFill="1" applyBorder="1" applyAlignment="1">
      <alignment horizontal="center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center"/>
    </xf>
    <xf numFmtId="2" fontId="6" fillId="4" borderId="3" xfId="2" applyNumberFormat="1" applyFont="1" applyFill="1" applyBorder="1" applyAlignment="1">
      <alignment horizontal="center"/>
    </xf>
    <xf numFmtId="2" fontId="6" fillId="4" borderId="1" xfId="2" applyNumberFormat="1" applyFont="1" applyFill="1" applyBorder="1" applyAlignment="1">
      <alignment horizontal="center"/>
    </xf>
    <xf numFmtId="2" fontId="6" fillId="4" borderId="0" xfId="2" applyNumberFormat="1" applyFont="1" applyFill="1" applyBorder="1" applyAlignment="1">
      <alignment horizontal="center"/>
    </xf>
    <xf numFmtId="2" fontId="6" fillId="4" borderId="0" xfId="2" applyNumberFormat="1" applyFont="1" applyFill="1" applyBorder="1"/>
    <xf numFmtId="0" fontId="8" fillId="4" borderId="3" xfId="2" applyFont="1" applyFill="1" applyBorder="1"/>
    <xf numFmtId="0" fontId="4" fillId="4" borderId="0" xfId="2" applyFont="1" applyFill="1" applyBorder="1"/>
    <xf numFmtId="165" fontId="4" fillId="4" borderId="5" xfId="2" applyNumberFormat="1" applyFont="1" applyFill="1" applyBorder="1" applyAlignment="1">
      <alignment horizontal="left"/>
    </xf>
    <xf numFmtId="165" fontId="4" fillId="4" borderId="5" xfId="2" applyNumberFormat="1" applyFont="1" applyFill="1" applyBorder="1" applyAlignment="1">
      <alignment horizontal="center"/>
    </xf>
    <xf numFmtId="165" fontId="4" fillId="4" borderId="0" xfId="2" applyNumberFormat="1" applyFont="1" applyFill="1" applyBorder="1" applyAlignment="1">
      <alignment horizontal="left"/>
    </xf>
    <xf numFmtId="165" fontId="4" fillId="4" borderId="3" xfId="2" applyNumberFormat="1" applyFont="1" applyFill="1" applyBorder="1" applyAlignment="1">
      <alignment horizontal="left"/>
    </xf>
    <xf numFmtId="1" fontId="4" fillId="4" borderId="3" xfId="2" applyNumberFormat="1" applyFont="1" applyFill="1" applyBorder="1" applyAlignment="1">
      <alignment horizontal="center"/>
    </xf>
    <xf numFmtId="4" fontId="6" fillId="4" borderId="0" xfId="2" applyNumberFormat="1" applyFont="1" applyFill="1" applyBorder="1" applyAlignment="1">
      <alignment horizontal="center"/>
    </xf>
    <xf numFmtId="39" fontId="2" fillId="4" borderId="0" xfId="3" applyNumberFormat="1" applyFont="1" applyFill="1" applyBorder="1"/>
    <xf numFmtId="10" fontId="2" fillId="4" borderId="0" xfId="4" applyNumberFormat="1" applyFont="1" applyFill="1" applyBorder="1"/>
    <xf numFmtId="2" fontId="6" fillId="4" borderId="3" xfId="2" applyNumberFormat="1" applyFont="1" applyFill="1" applyBorder="1"/>
    <xf numFmtId="2" fontId="6" fillId="4" borderId="1" xfId="2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protection locked="0"/>
    </xf>
    <xf numFmtId="3" fontId="6" fillId="0" borderId="0" xfId="2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4" fillId="2" borderId="2" xfId="2" applyFont="1" applyFill="1" applyBorder="1" applyAlignment="1">
      <alignment horizontal="left" vertical="center"/>
    </xf>
    <xf numFmtId="0" fontId="6" fillId="2" borderId="2" xfId="2" applyFont="1" applyFill="1" applyBorder="1"/>
  </cellXfs>
  <cellStyles count="7">
    <cellStyle name="Comma" xfId="1" builtinId="3"/>
    <cellStyle name="Comma 2" xfId="5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00CC"/>
      <color rgb="FF00FF00"/>
      <color rgb="FF99FF66"/>
      <color rgb="FF99CCFF"/>
      <color rgb="FFC5F1FF"/>
      <color rgb="FFCCFFFF"/>
      <color rgb="FFCCFFCC"/>
      <color rgb="FFCC00CC"/>
      <color rgb="FFFF9900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.cals.uidaho.edu/idahoagbiz/files/2015/06/2014-Cow-calf-budgets_updated24June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put Prices"/>
      <sheetName val="CC1"/>
      <sheetName val="CC2"/>
      <sheetName val="CC3"/>
      <sheetName val="CC4"/>
      <sheetName val="CC5"/>
    </sheetNames>
    <sheetDataSet>
      <sheetData sheetId="0"/>
      <sheetData sheetId="1">
        <row r="6">
          <cell r="C6">
            <v>180</v>
          </cell>
        </row>
        <row r="7">
          <cell r="C7">
            <v>10.43</v>
          </cell>
        </row>
        <row r="8">
          <cell r="C8">
            <v>1.35</v>
          </cell>
        </row>
        <row r="9">
          <cell r="C9">
            <v>6.89</v>
          </cell>
        </row>
        <row r="10">
          <cell r="C10">
            <v>25</v>
          </cell>
        </row>
        <row r="11">
          <cell r="C11">
            <v>25</v>
          </cell>
        </row>
        <row r="12">
          <cell r="C12">
            <v>20</v>
          </cell>
        </row>
        <row r="13">
          <cell r="C13">
            <v>0.13</v>
          </cell>
        </row>
        <row r="14">
          <cell r="C14">
            <v>0.25</v>
          </cell>
        </row>
        <row r="17">
          <cell r="C17">
            <v>2.71</v>
          </cell>
        </row>
        <row r="20">
          <cell r="C20">
            <v>23.47</v>
          </cell>
        </row>
        <row r="21">
          <cell r="C21">
            <v>11.53</v>
          </cell>
        </row>
        <row r="25">
          <cell r="C25">
            <v>4.7500000000000001E-2</v>
          </cell>
        </row>
        <row r="26">
          <cell r="C26">
            <v>3.6249999999999998E-2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A94"/>
  <sheetViews>
    <sheetView tabSelected="1" zoomScaleNormal="100" workbookViewId="0">
      <selection activeCell="T39" sqref="T39"/>
    </sheetView>
  </sheetViews>
  <sheetFormatPr defaultColWidth="9" defaultRowHeight="17.399999999999999" x14ac:dyDescent="0.3"/>
  <cols>
    <col min="1" max="1" width="2.8984375" style="4" customWidth="1"/>
    <col min="2" max="2" width="1.19921875" style="1" customWidth="1"/>
    <col min="3" max="3" width="30" style="1" customWidth="1"/>
    <col min="4" max="4" width="12.5" style="1" customWidth="1"/>
    <col min="5" max="5" width="1.19921875" style="1" customWidth="1"/>
    <col min="6" max="6" width="12.5" style="2" customWidth="1"/>
    <col min="7" max="7" width="1.19921875" style="2" customWidth="1"/>
    <col min="8" max="8" width="16.5" style="2" customWidth="1"/>
    <col min="9" max="9" width="1.19921875" style="2" customWidth="1"/>
    <col min="10" max="10" width="12.5" style="2" customWidth="1"/>
    <col min="11" max="11" width="1.19921875" style="1" customWidth="1"/>
    <col min="12" max="13" width="17.5" style="1" customWidth="1"/>
    <col min="14" max="14" width="1.8984375" style="1" customWidth="1"/>
    <col min="15" max="15" width="17.5" style="1" customWidth="1"/>
    <col min="16" max="16" width="1.8984375" style="23" customWidth="1"/>
    <col min="17" max="17" width="1.8984375" style="14" customWidth="1"/>
    <col min="18" max="27" width="9" style="4"/>
    <col min="28" max="16384" width="9" style="1"/>
  </cols>
  <sheetData>
    <row r="1" spans="2:17" s="4" customFormat="1" x14ac:dyDescent="0.3">
      <c r="F1" s="5"/>
      <c r="G1" s="5"/>
      <c r="H1" s="5"/>
      <c r="I1" s="5"/>
      <c r="J1" s="5"/>
      <c r="P1" s="14"/>
      <c r="Q1" s="14"/>
    </row>
    <row r="2" spans="2:17" ht="30" customHeight="1" x14ac:dyDescent="0.3">
      <c r="B2" s="87" t="s">
        <v>52</v>
      </c>
      <c r="C2" s="87"/>
      <c r="D2" s="87"/>
      <c r="E2" s="87"/>
      <c r="F2" s="87"/>
      <c r="G2" s="87"/>
      <c r="H2" s="87"/>
      <c r="I2" s="87"/>
      <c r="J2" s="87"/>
      <c r="K2" s="87"/>
      <c r="L2" s="18"/>
      <c r="M2" s="19"/>
      <c r="N2" s="18"/>
      <c r="O2" s="20" t="s">
        <v>53</v>
      </c>
      <c r="P2" s="19"/>
    </row>
    <row r="3" spans="2:17" ht="30" customHeight="1" x14ac:dyDescent="0.3">
      <c r="B3" s="88" t="s">
        <v>40</v>
      </c>
      <c r="C3" s="88"/>
      <c r="D3" s="88"/>
      <c r="E3" s="88"/>
      <c r="F3" s="88"/>
      <c r="G3" s="88"/>
      <c r="H3" s="88"/>
      <c r="I3" s="88"/>
      <c r="J3" s="88"/>
      <c r="K3" s="88"/>
      <c r="L3" s="12" t="s">
        <v>41</v>
      </c>
      <c r="M3" s="16">
        <v>5000</v>
      </c>
      <c r="N3" s="16"/>
      <c r="O3" s="21"/>
      <c r="P3" s="16"/>
      <c r="Q3" s="15"/>
    </row>
    <row r="4" spans="2:17" ht="3.75" customHeight="1" x14ac:dyDescent="0.3">
      <c r="B4" s="22"/>
      <c r="C4" s="90"/>
      <c r="D4" s="91"/>
      <c r="E4" s="91"/>
      <c r="F4" s="91"/>
      <c r="G4" s="17"/>
      <c r="H4" s="3"/>
      <c r="I4" s="3"/>
      <c r="J4" s="3"/>
      <c r="K4" s="17"/>
      <c r="L4" s="17"/>
      <c r="M4" s="17"/>
      <c r="N4" s="17"/>
      <c r="O4" s="22"/>
      <c r="P4" s="17"/>
    </row>
    <row r="5" spans="2:17" ht="22.5" customHeight="1" x14ac:dyDescent="0.3">
      <c r="B5" s="31"/>
      <c r="C5" s="73"/>
      <c r="D5" s="29"/>
      <c r="E5" s="29"/>
      <c r="F5" s="30"/>
      <c r="G5" s="30"/>
      <c r="H5" s="73" t="s">
        <v>9</v>
      </c>
      <c r="I5" s="73"/>
      <c r="J5" s="74"/>
      <c r="K5" s="74"/>
      <c r="L5" s="35"/>
      <c r="M5" s="36"/>
      <c r="N5" s="37"/>
      <c r="O5" s="38"/>
      <c r="P5" s="37"/>
      <c r="Q5" s="24"/>
    </row>
    <row r="6" spans="2:17" ht="22.5" customHeight="1" x14ac:dyDescent="0.3">
      <c r="B6" s="31"/>
      <c r="C6" s="75"/>
      <c r="D6" s="32" t="s">
        <v>8</v>
      </c>
      <c r="E6" s="32"/>
      <c r="F6" s="32"/>
      <c r="G6" s="32"/>
      <c r="H6" s="32" t="s">
        <v>7</v>
      </c>
      <c r="I6" s="32"/>
      <c r="J6" s="32" t="s">
        <v>2</v>
      </c>
      <c r="K6" s="32"/>
      <c r="L6" s="39" t="s">
        <v>11</v>
      </c>
      <c r="M6" s="39" t="s">
        <v>1</v>
      </c>
      <c r="N6" s="39"/>
      <c r="O6" s="38"/>
      <c r="P6" s="39"/>
      <c r="Q6" s="25"/>
    </row>
    <row r="7" spans="2:17" ht="22.5" customHeight="1" thickBot="1" x14ac:dyDescent="0.35">
      <c r="B7" s="31"/>
      <c r="C7" s="76"/>
      <c r="D7" s="77" t="s">
        <v>6</v>
      </c>
      <c r="E7" s="77"/>
      <c r="F7" s="33" t="s">
        <v>0</v>
      </c>
      <c r="G7" s="33"/>
      <c r="H7" s="33" t="s">
        <v>10</v>
      </c>
      <c r="I7" s="33"/>
      <c r="J7" s="33" t="s">
        <v>5</v>
      </c>
      <c r="K7" s="33"/>
      <c r="L7" s="40" t="s">
        <v>12</v>
      </c>
      <c r="M7" s="40" t="s">
        <v>4</v>
      </c>
      <c r="N7" s="40"/>
      <c r="O7" s="40" t="s">
        <v>37</v>
      </c>
      <c r="P7" s="39"/>
      <c r="Q7" s="25"/>
    </row>
    <row r="8" spans="2:17" ht="22.5" customHeight="1" thickBot="1" x14ac:dyDescent="0.35">
      <c r="B8" s="31"/>
      <c r="C8" s="62" t="s">
        <v>21</v>
      </c>
      <c r="D8" s="34"/>
      <c r="E8" s="31"/>
      <c r="F8" s="64"/>
      <c r="G8" s="64"/>
      <c r="H8" s="64"/>
      <c r="I8" s="64"/>
      <c r="J8" s="64"/>
      <c r="K8" s="31"/>
      <c r="L8" s="38"/>
      <c r="M8" s="38"/>
      <c r="N8" s="38"/>
      <c r="O8" s="38"/>
      <c r="P8" s="38"/>
    </row>
    <row r="9" spans="2:17" ht="22.5" customHeight="1" x14ac:dyDescent="0.3">
      <c r="B9" s="31"/>
      <c r="C9" s="7" t="s">
        <v>42</v>
      </c>
      <c r="D9" s="8">
        <v>1350</v>
      </c>
      <c r="E9" s="70"/>
      <c r="F9" s="6" t="s">
        <v>13</v>
      </c>
      <c r="G9" s="64"/>
      <c r="H9" s="8">
        <v>3764</v>
      </c>
      <c r="I9" s="64"/>
      <c r="J9" s="9">
        <v>1.1499999999999999</v>
      </c>
      <c r="K9" s="79"/>
      <c r="L9" s="41">
        <f>D9*H9*J9</f>
        <v>5843610</v>
      </c>
      <c r="M9" s="42">
        <f>L9/$M$3</f>
        <v>1168.722</v>
      </c>
      <c r="N9" s="42"/>
      <c r="O9" s="43"/>
      <c r="P9" s="42"/>
      <c r="Q9" s="26"/>
    </row>
    <row r="10" spans="2:17" ht="22.5" customHeight="1" x14ac:dyDescent="0.3">
      <c r="B10" s="31"/>
      <c r="C10" s="7" t="s">
        <v>43</v>
      </c>
      <c r="D10" s="8">
        <v>1275</v>
      </c>
      <c r="E10" s="70"/>
      <c r="F10" s="6" t="s">
        <v>13</v>
      </c>
      <c r="G10" s="64"/>
      <c r="H10" s="8">
        <v>2027</v>
      </c>
      <c r="I10" s="64"/>
      <c r="J10" s="9">
        <v>1.1399999999999999</v>
      </c>
      <c r="K10" s="79"/>
      <c r="L10" s="41">
        <f>D10*H10*J10</f>
        <v>2946244.4999999995</v>
      </c>
      <c r="M10" s="42">
        <f>L10/$M$3</f>
        <v>589.24889999999994</v>
      </c>
      <c r="N10" s="42"/>
      <c r="O10" s="43"/>
      <c r="P10" s="42"/>
      <c r="Q10" s="26"/>
    </row>
    <row r="11" spans="2:17" ht="22.5" customHeight="1" thickBot="1" x14ac:dyDescent="0.35">
      <c r="B11" s="31"/>
      <c r="C11" s="62" t="s">
        <v>20</v>
      </c>
      <c r="D11" s="34"/>
      <c r="E11" s="34"/>
      <c r="F11" s="63"/>
      <c r="G11" s="63"/>
      <c r="H11" s="63"/>
      <c r="I11" s="63"/>
      <c r="J11" s="63"/>
      <c r="K11" s="34"/>
      <c r="L11" s="46">
        <f>SUM(L9:L10)</f>
        <v>8789854.5</v>
      </c>
      <c r="M11" s="47">
        <f>SUM(M9:M10)</f>
        <v>1757.9708999999998</v>
      </c>
      <c r="N11" s="48"/>
      <c r="O11" s="49"/>
      <c r="P11" s="48"/>
      <c r="Q11" s="27"/>
    </row>
    <row r="12" spans="2:17" ht="22.5" customHeight="1" x14ac:dyDescent="0.3">
      <c r="B12" s="31"/>
      <c r="C12" s="31"/>
      <c r="D12" s="31"/>
      <c r="E12" s="31"/>
      <c r="F12" s="64"/>
      <c r="G12" s="64"/>
      <c r="H12" s="64"/>
      <c r="I12" s="64"/>
      <c r="J12" s="64"/>
      <c r="K12" s="31"/>
      <c r="L12" s="50"/>
      <c r="M12" s="42"/>
      <c r="N12" s="42"/>
      <c r="O12" s="38"/>
      <c r="P12" s="42"/>
      <c r="Q12" s="26"/>
    </row>
    <row r="13" spans="2:17" ht="22.5" customHeight="1" thickBot="1" x14ac:dyDescent="0.35">
      <c r="B13" s="31"/>
      <c r="C13" s="62" t="s">
        <v>22</v>
      </c>
      <c r="D13" s="34"/>
      <c r="E13" s="31"/>
      <c r="F13" s="64"/>
      <c r="G13" s="64"/>
      <c r="H13" s="64"/>
      <c r="I13" s="64"/>
      <c r="J13" s="64"/>
      <c r="K13" s="31"/>
      <c r="L13" s="51"/>
      <c r="M13" s="42"/>
      <c r="N13" s="42"/>
      <c r="O13" s="38"/>
      <c r="P13" s="42"/>
      <c r="Q13" s="26"/>
    </row>
    <row r="14" spans="2:17" ht="22.5" customHeight="1" x14ac:dyDescent="0.3">
      <c r="B14" s="31"/>
      <c r="C14" s="84" t="s">
        <v>45</v>
      </c>
      <c r="D14" s="6">
        <v>500</v>
      </c>
      <c r="E14" s="31"/>
      <c r="F14" s="6" t="s">
        <v>13</v>
      </c>
      <c r="G14" s="64"/>
      <c r="H14" s="8">
        <v>3802</v>
      </c>
      <c r="I14" s="64"/>
      <c r="J14" s="83">
        <v>1.75</v>
      </c>
      <c r="K14" s="70"/>
      <c r="L14" s="41">
        <f>H14*J14*D14</f>
        <v>3326750</v>
      </c>
      <c r="M14" s="42">
        <f t="shared" ref="M14:M28" si="0">L14/$M$3</f>
        <v>665.35</v>
      </c>
      <c r="N14" s="42"/>
      <c r="O14" s="52"/>
      <c r="P14" s="42"/>
      <c r="Q14" s="26"/>
    </row>
    <row r="15" spans="2:17" ht="22.5" customHeight="1" x14ac:dyDescent="0.3">
      <c r="B15" s="31"/>
      <c r="C15" s="84" t="s">
        <v>46</v>
      </c>
      <c r="D15" s="6">
        <v>450</v>
      </c>
      <c r="E15" s="31"/>
      <c r="F15" s="6" t="s">
        <v>13</v>
      </c>
      <c r="G15" s="64"/>
      <c r="H15" s="8">
        <v>2048</v>
      </c>
      <c r="I15" s="64"/>
      <c r="J15" s="83">
        <v>1.7</v>
      </c>
      <c r="K15" s="70"/>
      <c r="L15" s="41">
        <f>H15*J15*D15</f>
        <v>1566720</v>
      </c>
      <c r="M15" s="42">
        <f t="shared" ref="M15" si="1">L15/$M$3</f>
        <v>313.34399999999999</v>
      </c>
      <c r="N15" s="42"/>
      <c r="O15" s="52"/>
      <c r="P15" s="42"/>
      <c r="Q15" s="26"/>
    </row>
    <row r="16" spans="2:17" ht="22.5" customHeight="1" x14ac:dyDescent="0.3">
      <c r="B16" s="31"/>
      <c r="C16" s="89" t="s">
        <v>51</v>
      </c>
      <c r="D16" s="89"/>
      <c r="E16" s="31"/>
      <c r="F16" s="6" t="s">
        <v>14</v>
      </c>
      <c r="G16" s="64"/>
      <c r="H16" s="85">
        <v>4225</v>
      </c>
      <c r="I16" s="64"/>
      <c r="J16" s="83">
        <v>94</v>
      </c>
      <c r="K16" s="70"/>
      <c r="L16" s="41">
        <f t="shared" ref="L16:L18" si="2">H16*J16</f>
        <v>397150</v>
      </c>
      <c r="M16" s="42">
        <f t="shared" ref="M16:M18" si="3">L16/$M$3</f>
        <v>79.430000000000007</v>
      </c>
      <c r="N16" s="42"/>
      <c r="O16" s="52"/>
      <c r="P16" s="42"/>
      <c r="Q16" s="26"/>
    </row>
    <row r="17" spans="2:17" ht="22.5" customHeight="1" x14ac:dyDescent="0.3">
      <c r="B17" s="31"/>
      <c r="C17" s="89" t="s">
        <v>44</v>
      </c>
      <c r="D17" s="89"/>
      <c r="E17" s="31"/>
      <c r="F17" s="6" t="s">
        <v>14</v>
      </c>
      <c r="G17" s="64"/>
      <c r="H17" s="85">
        <v>25500</v>
      </c>
      <c r="I17" s="64"/>
      <c r="J17" s="83">
        <v>79.5</v>
      </c>
      <c r="K17" s="70"/>
      <c r="L17" s="41">
        <f t="shared" si="2"/>
        <v>2027250</v>
      </c>
      <c r="M17" s="42">
        <f t="shared" si="3"/>
        <v>405.45</v>
      </c>
      <c r="N17" s="42"/>
      <c r="O17" s="52"/>
      <c r="P17" s="42"/>
      <c r="Q17" s="26"/>
    </row>
    <row r="18" spans="2:17" ht="22.5" customHeight="1" x14ac:dyDescent="0.3">
      <c r="B18" s="31"/>
      <c r="C18" s="89" t="s">
        <v>47</v>
      </c>
      <c r="D18" s="89"/>
      <c r="E18" s="31"/>
      <c r="F18" s="6" t="s">
        <v>15</v>
      </c>
      <c r="G18" s="64"/>
      <c r="H18" s="8">
        <v>5791</v>
      </c>
      <c r="I18" s="64"/>
      <c r="J18" s="83">
        <v>20.216665349999996</v>
      </c>
      <c r="K18" s="70"/>
      <c r="L18" s="41">
        <f t="shared" si="2"/>
        <v>117074.70904184997</v>
      </c>
      <c r="M18" s="42">
        <f t="shared" si="3"/>
        <v>23.414941808369996</v>
      </c>
      <c r="N18" s="42"/>
      <c r="O18" s="52"/>
      <c r="P18" s="42"/>
      <c r="Q18" s="26"/>
    </row>
    <row r="19" spans="2:17" ht="22.5" customHeight="1" x14ac:dyDescent="0.3">
      <c r="B19" s="31"/>
      <c r="C19" s="89" t="s">
        <v>48</v>
      </c>
      <c r="D19" s="89"/>
      <c r="E19" s="31"/>
      <c r="F19" s="6" t="s">
        <v>15</v>
      </c>
      <c r="G19" s="64"/>
      <c r="H19" s="85">
        <v>5791</v>
      </c>
      <c r="I19" s="64"/>
      <c r="J19" s="83">
        <v>4</v>
      </c>
      <c r="K19" s="70"/>
      <c r="L19" s="41">
        <f t="shared" ref="L19" si="4">H19*J19</f>
        <v>23164</v>
      </c>
      <c r="M19" s="42">
        <f t="shared" ref="M19" si="5">L19/$M$3</f>
        <v>4.6327999999999996</v>
      </c>
      <c r="N19" s="42"/>
      <c r="O19" s="52"/>
      <c r="P19" s="42"/>
      <c r="Q19" s="26"/>
    </row>
    <row r="20" spans="2:17" ht="22.5" customHeight="1" x14ac:dyDescent="0.3">
      <c r="B20" s="31"/>
      <c r="C20" s="89" t="s">
        <v>49</v>
      </c>
      <c r="D20" s="89"/>
      <c r="E20" s="31"/>
      <c r="F20" s="6" t="s">
        <v>15</v>
      </c>
      <c r="G20" s="64"/>
      <c r="H20" s="85">
        <v>5850</v>
      </c>
      <c r="I20" s="64"/>
      <c r="J20" s="83">
        <v>12</v>
      </c>
      <c r="K20" s="70"/>
      <c r="L20" s="41">
        <f t="shared" ref="L20:L27" si="6">H20*J20</f>
        <v>70200</v>
      </c>
      <c r="M20" s="42">
        <f t="shared" si="0"/>
        <v>14.04</v>
      </c>
      <c r="N20" s="42"/>
      <c r="O20" s="52"/>
      <c r="P20" s="42"/>
      <c r="Q20" s="26"/>
    </row>
    <row r="21" spans="2:17" ht="22.5" customHeight="1" x14ac:dyDescent="0.3">
      <c r="B21" s="31"/>
      <c r="C21" s="89" t="s">
        <v>50</v>
      </c>
      <c r="D21" s="89"/>
      <c r="E21" s="31"/>
      <c r="F21" s="6" t="s">
        <v>16</v>
      </c>
      <c r="G21" s="64"/>
      <c r="H21" s="8">
        <v>1</v>
      </c>
      <c r="I21" s="64"/>
      <c r="J21" s="13">
        <v>10000</v>
      </c>
      <c r="K21" s="70"/>
      <c r="L21" s="41">
        <f t="shared" si="6"/>
        <v>10000</v>
      </c>
      <c r="M21" s="42">
        <f t="shared" si="0"/>
        <v>2</v>
      </c>
      <c r="N21" s="42"/>
      <c r="O21" s="52"/>
      <c r="P21" s="42"/>
      <c r="Q21" s="26"/>
    </row>
    <row r="22" spans="2:17" ht="22.5" customHeight="1" x14ac:dyDescent="0.3">
      <c r="B22" s="31"/>
      <c r="C22" s="89" t="s">
        <v>33</v>
      </c>
      <c r="D22" s="89"/>
      <c r="E22" s="31"/>
      <c r="F22" s="6" t="s">
        <v>16</v>
      </c>
      <c r="G22" s="64"/>
      <c r="H22" s="8">
        <v>1</v>
      </c>
      <c r="I22" s="64"/>
      <c r="J22" s="13">
        <v>40000</v>
      </c>
      <c r="K22" s="70"/>
      <c r="L22" s="41">
        <f t="shared" si="6"/>
        <v>40000</v>
      </c>
      <c r="M22" s="42">
        <f t="shared" si="0"/>
        <v>8</v>
      </c>
      <c r="N22" s="42"/>
      <c r="O22" s="52"/>
      <c r="P22" s="42"/>
      <c r="Q22" s="26"/>
    </row>
    <row r="23" spans="2:17" ht="22.5" customHeight="1" x14ac:dyDescent="0.3">
      <c r="B23" s="31"/>
      <c r="C23" s="89" t="s">
        <v>34</v>
      </c>
      <c r="D23" s="89"/>
      <c r="E23" s="31"/>
      <c r="F23" s="6" t="s">
        <v>16</v>
      </c>
      <c r="G23" s="64"/>
      <c r="H23" s="8">
        <v>1</v>
      </c>
      <c r="I23" s="64"/>
      <c r="J23" s="13">
        <v>2000</v>
      </c>
      <c r="K23" s="70"/>
      <c r="L23" s="41">
        <f t="shared" si="6"/>
        <v>2000</v>
      </c>
      <c r="M23" s="42">
        <f t="shared" si="0"/>
        <v>0.4</v>
      </c>
      <c r="N23" s="42"/>
      <c r="O23" s="52"/>
      <c r="P23" s="42"/>
      <c r="Q23" s="26"/>
    </row>
    <row r="24" spans="2:17" ht="22.5" customHeight="1" x14ac:dyDescent="0.3">
      <c r="B24" s="31"/>
      <c r="C24" s="89" t="s">
        <v>38</v>
      </c>
      <c r="D24" s="89"/>
      <c r="E24" s="31"/>
      <c r="F24" s="6" t="s">
        <v>16</v>
      </c>
      <c r="G24" s="64"/>
      <c r="H24" s="8">
        <v>1</v>
      </c>
      <c r="I24" s="64"/>
      <c r="J24" s="13">
        <v>75000</v>
      </c>
      <c r="K24" s="70"/>
      <c r="L24" s="41">
        <f t="shared" si="6"/>
        <v>75000</v>
      </c>
      <c r="M24" s="42">
        <f t="shared" si="0"/>
        <v>15</v>
      </c>
      <c r="N24" s="42"/>
      <c r="O24" s="52"/>
      <c r="P24" s="42"/>
      <c r="Q24" s="26"/>
    </row>
    <row r="25" spans="2:17" ht="22.5" customHeight="1" x14ac:dyDescent="0.3">
      <c r="B25" s="31"/>
      <c r="C25" s="89" t="s">
        <v>30</v>
      </c>
      <c r="D25" s="89"/>
      <c r="E25" s="31"/>
      <c r="F25" s="6" t="s">
        <v>17</v>
      </c>
      <c r="G25" s="64"/>
      <c r="H25" s="8">
        <v>10080</v>
      </c>
      <c r="I25" s="64"/>
      <c r="J25" s="83">
        <v>14.5</v>
      </c>
      <c r="K25" s="70"/>
      <c r="L25" s="41">
        <f t="shared" si="6"/>
        <v>146160</v>
      </c>
      <c r="M25" s="42">
        <f t="shared" si="0"/>
        <v>29.231999999999999</v>
      </c>
      <c r="N25" s="42"/>
      <c r="O25" s="52"/>
      <c r="P25" s="42"/>
      <c r="Q25" s="26"/>
    </row>
    <row r="26" spans="2:17" ht="22.5" customHeight="1" x14ac:dyDescent="0.3">
      <c r="B26" s="31"/>
      <c r="C26" s="89" t="s">
        <v>35</v>
      </c>
      <c r="D26" s="89"/>
      <c r="E26" s="31"/>
      <c r="F26" s="6" t="s">
        <v>17</v>
      </c>
      <c r="G26" s="64"/>
      <c r="H26" s="8">
        <v>1920</v>
      </c>
      <c r="I26" s="64"/>
      <c r="J26" s="13">
        <v>24</v>
      </c>
      <c r="K26" s="70"/>
      <c r="L26" s="41">
        <f>H26*J26</f>
        <v>46080</v>
      </c>
      <c r="M26" s="42">
        <f t="shared" si="0"/>
        <v>9.2159999999999993</v>
      </c>
      <c r="N26" s="42"/>
      <c r="O26" s="52"/>
      <c r="P26" s="42"/>
      <c r="Q26" s="26"/>
    </row>
    <row r="27" spans="2:17" ht="22.5" customHeight="1" x14ac:dyDescent="0.3">
      <c r="B27" s="31"/>
      <c r="C27" s="89" t="s">
        <v>29</v>
      </c>
      <c r="D27" s="89"/>
      <c r="E27" s="31"/>
      <c r="F27" s="6" t="s">
        <v>16</v>
      </c>
      <c r="G27" s="64"/>
      <c r="H27" s="85">
        <v>3923774.3545209249</v>
      </c>
      <c r="I27" s="78"/>
      <c r="J27" s="11">
        <v>6.5000000000000002E-2</v>
      </c>
      <c r="K27" s="80"/>
      <c r="L27" s="44">
        <f t="shared" si="6"/>
        <v>255045.33304386013</v>
      </c>
      <c r="M27" s="45">
        <f t="shared" si="0"/>
        <v>51.009066608772024</v>
      </c>
      <c r="N27" s="42"/>
      <c r="O27" s="52"/>
      <c r="P27" s="42"/>
      <c r="Q27" s="26"/>
    </row>
    <row r="28" spans="2:17" ht="22.5" customHeight="1" thickBot="1" x14ac:dyDescent="0.35">
      <c r="B28" s="31"/>
      <c r="C28" s="62" t="s">
        <v>23</v>
      </c>
      <c r="D28" s="34"/>
      <c r="E28" s="34"/>
      <c r="F28" s="63"/>
      <c r="G28" s="63"/>
      <c r="H28" s="63"/>
      <c r="I28" s="63"/>
      <c r="J28" s="67"/>
      <c r="K28" s="81"/>
      <c r="L28" s="53">
        <f>SUM(L14:L27)</f>
        <v>8102594.04208571</v>
      </c>
      <c r="M28" s="54">
        <f t="shared" si="0"/>
        <v>1620.5188084171421</v>
      </c>
      <c r="N28" s="55"/>
      <c r="O28" s="49"/>
      <c r="P28" s="55"/>
      <c r="Q28" s="28"/>
    </row>
    <row r="29" spans="2:17" ht="22.5" customHeight="1" x14ac:dyDescent="0.3">
      <c r="B29" s="31"/>
      <c r="C29" s="65"/>
      <c r="D29" s="65"/>
      <c r="E29" s="65"/>
      <c r="F29" s="66"/>
      <c r="G29" s="66"/>
      <c r="H29" s="66"/>
      <c r="I29" s="66"/>
      <c r="J29" s="68"/>
      <c r="K29" s="82"/>
      <c r="L29" s="56"/>
      <c r="M29" s="57"/>
      <c r="N29" s="42"/>
      <c r="O29" s="38"/>
      <c r="P29" s="42"/>
      <c r="Q29" s="26"/>
    </row>
    <row r="30" spans="2:17" ht="22.5" customHeight="1" thickBot="1" x14ac:dyDescent="0.35">
      <c r="B30" s="31"/>
      <c r="C30" s="62" t="s">
        <v>24</v>
      </c>
      <c r="D30" s="34"/>
      <c r="E30" s="34"/>
      <c r="F30" s="63"/>
      <c r="G30" s="63"/>
      <c r="H30" s="63"/>
      <c r="I30" s="63"/>
      <c r="J30" s="67"/>
      <c r="K30" s="81"/>
      <c r="L30" s="58">
        <f>L11-L28</f>
        <v>687260.45791429002</v>
      </c>
      <c r="M30" s="54">
        <f>L30/$M$3</f>
        <v>137.452091582858</v>
      </c>
      <c r="N30" s="55"/>
      <c r="O30" s="59"/>
      <c r="P30" s="55"/>
      <c r="Q30" s="28"/>
    </row>
    <row r="31" spans="2:17" ht="22.5" customHeight="1" x14ac:dyDescent="0.3">
      <c r="B31" s="31"/>
      <c r="C31" s="31"/>
      <c r="D31" s="31"/>
      <c r="E31" s="31"/>
      <c r="F31" s="64"/>
      <c r="G31" s="64"/>
      <c r="H31" s="64"/>
      <c r="I31" s="64"/>
      <c r="J31" s="69"/>
      <c r="K31" s="70"/>
      <c r="L31" s="51"/>
      <c r="M31" s="42"/>
      <c r="N31" s="42"/>
      <c r="O31" s="38"/>
      <c r="P31" s="42"/>
      <c r="Q31" s="26"/>
    </row>
    <row r="32" spans="2:17" ht="22.5" customHeight="1" thickBot="1" x14ac:dyDescent="0.35">
      <c r="B32" s="31"/>
      <c r="C32" s="62" t="s">
        <v>25</v>
      </c>
      <c r="D32" s="71"/>
      <c r="E32" s="31"/>
      <c r="F32" s="64"/>
      <c r="G32" s="64"/>
      <c r="H32" s="64"/>
      <c r="I32" s="64"/>
      <c r="J32" s="69"/>
      <c r="K32" s="70"/>
      <c r="L32" s="51"/>
      <c r="M32" s="42"/>
      <c r="N32" s="42"/>
      <c r="O32" s="38"/>
      <c r="P32" s="42"/>
      <c r="Q32" s="26"/>
    </row>
    <row r="33" spans="2:17" ht="22.5" customHeight="1" x14ac:dyDescent="0.3">
      <c r="B33" s="31"/>
      <c r="C33" s="72" t="s">
        <v>3</v>
      </c>
      <c r="D33" s="31"/>
      <c r="E33" s="31"/>
      <c r="F33" s="64"/>
      <c r="G33" s="64"/>
      <c r="H33" s="64"/>
      <c r="I33" s="64"/>
      <c r="J33" s="69"/>
      <c r="K33" s="70"/>
      <c r="L33" s="51"/>
      <c r="M33" s="42"/>
      <c r="N33" s="42"/>
      <c r="O33" s="38"/>
      <c r="P33" s="42"/>
      <c r="Q33" s="26"/>
    </row>
    <row r="34" spans="2:17" ht="22.5" customHeight="1" x14ac:dyDescent="0.3">
      <c r="B34" s="31"/>
      <c r="C34" s="89" t="s">
        <v>39</v>
      </c>
      <c r="D34" s="89"/>
      <c r="E34" s="31"/>
      <c r="F34" s="6" t="s">
        <v>16</v>
      </c>
      <c r="G34" s="64"/>
      <c r="H34" s="8">
        <v>1</v>
      </c>
      <c r="I34" s="64"/>
      <c r="J34" s="10">
        <v>108465.86106027309</v>
      </c>
      <c r="K34" s="70"/>
      <c r="L34" s="51">
        <f t="shared" ref="L34" si="7">H34*J34</f>
        <v>108465.86106027309</v>
      </c>
      <c r="M34" s="42">
        <f>L34/$M$3</f>
        <v>21.69317221205462</v>
      </c>
      <c r="N34" s="42"/>
      <c r="O34" s="52"/>
      <c r="P34" s="42"/>
      <c r="Q34" s="26"/>
    </row>
    <row r="35" spans="2:17" ht="22.5" customHeight="1" x14ac:dyDescent="0.3">
      <c r="B35" s="31"/>
      <c r="C35" s="89" t="s">
        <v>18</v>
      </c>
      <c r="D35" s="89"/>
      <c r="E35" s="31"/>
      <c r="F35" s="6" t="s">
        <v>16</v>
      </c>
      <c r="G35" s="64"/>
      <c r="H35" s="8">
        <v>1</v>
      </c>
      <c r="I35" s="64"/>
      <c r="J35" s="10">
        <v>15597.583664673566</v>
      </c>
      <c r="K35" s="70"/>
      <c r="L35" s="51">
        <f t="shared" ref="L35:L39" si="8">H35*J35</f>
        <v>15597.583664673566</v>
      </c>
      <c r="M35" s="42">
        <f t="shared" ref="M35:M40" si="9">L35/$M$3</f>
        <v>3.1195167329347133</v>
      </c>
      <c r="N35" s="42"/>
      <c r="O35" s="52"/>
      <c r="P35" s="42"/>
      <c r="Q35" s="26"/>
    </row>
    <row r="36" spans="2:17" ht="22.5" customHeight="1" x14ac:dyDescent="0.3">
      <c r="B36" s="31"/>
      <c r="C36" s="89" t="s">
        <v>36</v>
      </c>
      <c r="D36" s="89"/>
      <c r="E36" s="31"/>
      <c r="F36" s="6" t="s">
        <v>16</v>
      </c>
      <c r="G36" s="64"/>
      <c r="H36" s="8">
        <v>1</v>
      </c>
      <c r="I36" s="64"/>
      <c r="J36" s="10">
        <v>7137.2278383247549</v>
      </c>
      <c r="K36" s="70"/>
      <c r="L36" s="51">
        <f t="shared" si="8"/>
        <v>7137.2278383247549</v>
      </c>
      <c r="M36" s="42">
        <f t="shared" si="9"/>
        <v>1.4274455676649509</v>
      </c>
      <c r="N36" s="42"/>
      <c r="O36" s="52"/>
      <c r="P36" s="42"/>
      <c r="Q36" s="26"/>
    </row>
    <row r="37" spans="2:17" ht="22.5" customHeight="1" x14ac:dyDescent="0.3">
      <c r="B37" s="31"/>
      <c r="C37" s="89" t="s">
        <v>19</v>
      </c>
      <c r="D37" s="89"/>
      <c r="E37" s="31"/>
      <c r="F37" s="6" t="s">
        <v>16</v>
      </c>
      <c r="G37" s="64"/>
      <c r="H37" s="8">
        <v>1</v>
      </c>
      <c r="I37" s="64"/>
      <c r="J37" s="10">
        <v>19743.212274818616</v>
      </c>
      <c r="K37" s="70"/>
      <c r="L37" s="51">
        <f t="shared" si="8"/>
        <v>19743.212274818616</v>
      </c>
      <c r="M37" s="42">
        <f t="shared" si="9"/>
        <v>3.9486424549637231</v>
      </c>
      <c r="N37" s="42"/>
      <c r="O37" s="52"/>
      <c r="P37" s="42"/>
      <c r="Q37" s="26"/>
    </row>
    <row r="38" spans="2:17" ht="22.2" customHeight="1" x14ac:dyDescent="0.3">
      <c r="B38" s="31"/>
      <c r="C38" s="89" t="s">
        <v>31</v>
      </c>
      <c r="D38" s="89"/>
      <c r="E38" s="31"/>
      <c r="F38" s="6" t="s">
        <v>16</v>
      </c>
      <c r="G38" s="64"/>
      <c r="H38" s="8">
        <v>1</v>
      </c>
      <c r="I38" s="78"/>
      <c r="J38" s="10">
        <v>6020</v>
      </c>
      <c r="K38" s="70"/>
      <c r="L38" s="51">
        <f t="shared" si="8"/>
        <v>6020</v>
      </c>
      <c r="M38" s="42">
        <f t="shared" si="9"/>
        <v>1.204</v>
      </c>
      <c r="N38" s="42"/>
      <c r="O38" s="52"/>
      <c r="P38" s="42"/>
      <c r="Q38" s="26"/>
    </row>
    <row r="39" spans="2:17" ht="22.2" customHeight="1" x14ac:dyDescent="0.3">
      <c r="B39" s="31"/>
      <c r="C39" s="89" t="s">
        <v>32</v>
      </c>
      <c r="D39" s="89"/>
      <c r="E39" s="31"/>
      <c r="F39" s="6" t="s">
        <v>16</v>
      </c>
      <c r="G39" s="64"/>
      <c r="H39" s="8">
        <v>1</v>
      </c>
      <c r="I39" s="78"/>
      <c r="J39" s="86">
        <v>125000</v>
      </c>
      <c r="K39" s="70"/>
      <c r="L39" s="60">
        <f t="shared" si="8"/>
        <v>125000</v>
      </c>
      <c r="M39" s="45">
        <f t="shared" si="9"/>
        <v>25</v>
      </c>
      <c r="N39" s="42"/>
      <c r="O39" s="52"/>
      <c r="P39" s="42"/>
      <c r="Q39" s="26"/>
    </row>
    <row r="40" spans="2:17" ht="22.5" customHeight="1" thickBot="1" x14ac:dyDescent="0.35">
      <c r="B40" s="31"/>
      <c r="C40" s="62" t="s">
        <v>26</v>
      </c>
      <c r="D40" s="34"/>
      <c r="E40" s="34"/>
      <c r="F40" s="63"/>
      <c r="G40" s="63"/>
      <c r="H40" s="63"/>
      <c r="I40" s="63"/>
      <c r="J40" s="63"/>
      <c r="K40" s="34"/>
      <c r="L40" s="53">
        <f>SUM(L34:L39)</f>
        <v>281963.88483809005</v>
      </c>
      <c r="M40" s="54">
        <f t="shared" si="9"/>
        <v>56.392776967618012</v>
      </c>
      <c r="N40" s="55"/>
      <c r="O40" s="49"/>
      <c r="P40" s="55"/>
      <c r="Q40" s="28"/>
    </row>
    <row r="41" spans="2:17" ht="22.5" customHeight="1" x14ac:dyDescent="0.3">
      <c r="B41" s="31"/>
      <c r="C41" s="31"/>
      <c r="D41" s="31"/>
      <c r="E41" s="31"/>
      <c r="F41" s="64"/>
      <c r="G41" s="64"/>
      <c r="H41" s="64"/>
      <c r="I41" s="64"/>
      <c r="J41" s="64"/>
      <c r="K41" s="31"/>
      <c r="L41" s="51"/>
      <c r="M41" s="45"/>
      <c r="N41" s="42"/>
      <c r="O41" s="38"/>
      <c r="P41" s="42"/>
      <c r="Q41" s="26"/>
    </row>
    <row r="42" spans="2:17" ht="22.5" customHeight="1" thickBot="1" x14ac:dyDescent="0.35">
      <c r="B42" s="31"/>
      <c r="C42" s="62" t="s">
        <v>27</v>
      </c>
      <c r="D42" s="34"/>
      <c r="E42" s="34"/>
      <c r="F42" s="63"/>
      <c r="G42" s="63"/>
      <c r="H42" s="63"/>
      <c r="I42" s="63"/>
      <c r="J42" s="63"/>
      <c r="K42" s="34"/>
      <c r="L42" s="58">
        <f>+L28+L40</f>
        <v>8384557.9269238003</v>
      </c>
      <c r="M42" s="54">
        <f>L42/$M$3</f>
        <v>1676.91158538476</v>
      </c>
      <c r="N42" s="55"/>
      <c r="O42" s="59"/>
      <c r="P42" s="55"/>
      <c r="Q42" s="28"/>
    </row>
    <row r="43" spans="2:17" ht="22.5" customHeight="1" x14ac:dyDescent="0.3">
      <c r="B43" s="31"/>
      <c r="C43" s="65"/>
      <c r="D43" s="65"/>
      <c r="E43" s="65"/>
      <c r="F43" s="66"/>
      <c r="G43" s="66"/>
      <c r="H43" s="66"/>
      <c r="I43" s="66"/>
      <c r="J43" s="66"/>
      <c r="K43" s="65"/>
      <c r="L43" s="56"/>
      <c r="M43" s="57"/>
      <c r="N43" s="42"/>
      <c r="O43" s="38"/>
      <c r="P43" s="42"/>
      <c r="Q43" s="26"/>
    </row>
    <row r="44" spans="2:17" ht="22.5" customHeight="1" thickBot="1" x14ac:dyDescent="0.35">
      <c r="B44" s="31"/>
      <c r="C44" s="62" t="s">
        <v>28</v>
      </c>
      <c r="D44" s="34"/>
      <c r="E44" s="34"/>
      <c r="F44" s="63"/>
      <c r="G44" s="63"/>
      <c r="H44" s="63"/>
      <c r="I44" s="63"/>
      <c r="J44" s="63"/>
      <c r="K44" s="34"/>
      <c r="L44" s="58">
        <f>+L11-L42</f>
        <v>405296.57307619974</v>
      </c>
      <c r="M44" s="61">
        <f>L44/$M$3</f>
        <v>81.059314615239941</v>
      </c>
      <c r="N44" s="55"/>
      <c r="O44" s="59"/>
      <c r="P44" s="55"/>
      <c r="Q44" s="28"/>
    </row>
    <row r="45" spans="2:17" ht="22.5" customHeight="1" x14ac:dyDescent="0.3">
      <c r="B45" s="31"/>
      <c r="C45" s="31"/>
      <c r="D45" s="31"/>
      <c r="E45" s="31"/>
      <c r="F45" s="64"/>
      <c r="G45" s="64"/>
      <c r="H45" s="64"/>
      <c r="I45" s="64"/>
      <c r="J45" s="64"/>
      <c r="K45" s="31"/>
      <c r="L45" s="38"/>
      <c r="M45" s="38"/>
      <c r="N45" s="38"/>
      <c r="O45" s="38"/>
      <c r="P45" s="38"/>
    </row>
    <row r="46" spans="2:17" s="4" customFormat="1" x14ac:dyDescent="0.3">
      <c r="F46" s="5"/>
      <c r="G46" s="5"/>
      <c r="H46" s="5"/>
      <c r="I46" s="5"/>
      <c r="J46" s="5"/>
      <c r="P46" s="14"/>
      <c r="Q46" s="14"/>
    </row>
    <row r="47" spans="2:17" s="4" customFormat="1" x14ac:dyDescent="0.3">
      <c r="F47" s="5"/>
      <c r="G47" s="5"/>
      <c r="H47" s="5"/>
      <c r="I47" s="5"/>
      <c r="J47" s="5"/>
      <c r="P47" s="14"/>
      <c r="Q47" s="14"/>
    </row>
    <row r="48" spans="2:17" s="4" customFormat="1" x14ac:dyDescent="0.3">
      <c r="F48" s="5"/>
      <c r="G48" s="5"/>
      <c r="H48" s="5"/>
      <c r="I48" s="5"/>
      <c r="J48" s="5"/>
      <c r="P48" s="14"/>
      <c r="Q48" s="14"/>
    </row>
    <row r="49" spans="6:17" s="4" customFormat="1" x14ac:dyDescent="0.3">
      <c r="F49" s="5"/>
      <c r="G49" s="5"/>
      <c r="H49" s="5"/>
      <c r="I49" s="5"/>
      <c r="J49" s="5"/>
      <c r="P49" s="14"/>
      <c r="Q49" s="14"/>
    </row>
    <row r="50" spans="6:17" s="4" customFormat="1" x14ac:dyDescent="0.3">
      <c r="F50" s="5"/>
      <c r="G50" s="5"/>
      <c r="H50" s="5"/>
      <c r="I50" s="5"/>
      <c r="J50" s="5"/>
      <c r="P50" s="14"/>
      <c r="Q50" s="14"/>
    </row>
    <row r="51" spans="6:17" s="4" customFormat="1" x14ac:dyDescent="0.3">
      <c r="F51" s="5"/>
      <c r="G51" s="5"/>
      <c r="H51" s="5"/>
      <c r="I51" s="5"/>
      <c r="J51" s="5"/>
      <c r="P51" s="14"/>
      <c r="Q51" s="14"/>
    </row>
    <row r="52" spans="6:17" s="4" customFormat="1" x14ac:dyDescent="0.3">
      <c r="F52" s="5"/>
      <c r="G52" s="5"/>
      <c r="H52" s="5"/>
      <c r="I52" s="5"/>
      <c r="J52" s="5"/>
      <c r="P52" s="14"/>
      <c r="Q52" s="14"/>
    </row>
    <row r="53" spans="6:17" s="4" customFormat="1" x14ac:dyDescent="0.3">
      <c r="F53" s="5"/>
      <c r="G53" s="5"/>
      <c r="H53" s="5"/>
      <c r="I53" s="5"/>
      <c r="J53" s="5"/>
      <c r="P53" s="14"/>
      <c r="Q53" s="14"/>
    </row>
    <row r="54" spans="6:17" s="4" customFormat="1" x14ac:dyDescent="0.3">
      <c r="F54" s="5"/>
      <c r="G54" s="5"/>
      <c r="H54" s="5"/>
      <c r="I54" s="5"/>
      <c r="J54" s="5"/>
      <c r="P54" s="14"/>
      <c r="Q54" s="14"/>
    </row>
    <row r="55" spans="6:17" s="4" customFormat="1" x14ac:dyDescent="0.3">
      <c r="F55" s="5"/>
      <c r="G55" s="5"/>
      <c r="H55" s="5"/>
      <c r="I55" s="5"/>
      <c r="J55" s="5"/>
      <c r="P55" s="14"/>
      <c r="Q55" s="14"/>
    </row>
    <row r="56" spans="6:17" s="4" customFormat="1" x14ac:dyDescent="0.3">
      <c r="F56" s="5"/>
      <c r="G56" s="5"/>
      <c r="H56" s="5"/>
      <c r="I56" s="5"/>
      <c r="J56" s="5"/>
      <c r="P56" s="14"/>
      <c r="Q56" s="14"/>
    </row>
    <row r="57" spans="6:17" s="4" customFormat="1" x14ac:dyDescent="0.3">
      <c r="F57" s="5"/>
      <c r="G57" s="5"/>
      <c r="H57" s="5"/>
      <c r="I57" s="5"/>
      <c r="J57" s="5"/>
      <c r="P57" s="14"/>
      <c r="Q57" s="14"/>
    </row>
    <row r="58" spans="6:17" s="4" customFormat="1" x14ac:dyDescent="0.3">
      <c r="F58" s="5"/>
      <c r="G58" s="5"/>
      <c r="H58" s="5"/>
      <c r="I58" s="5"/>
      <c r="J58" s="5"/>
      <c r="P58" s="14"/>
      <c r="Q58" s="14"/>
    </row>
    <row r="59" spans="6:17" s="4" customFormat="1" x14ac:dyDescent="0.3">
      <c r="F59" s="5"/>
      <c r="G59" s="5"/>
      <c r="H59" s="5"/>
      <c r="I59" s="5"/>
      <c r="J59" s="5"/>
      <c r="P59" s="14"/>
      <c r="Q59" s="14"/>
    </row>
    <row r="60" spans="6:17" s="4" customFormat="1" x14ac:dyDescent="0.3">
      <c r="F60" s="5"/>
      <c r="G60" s="5"/>
      <c r="H60" s="5"/>
      <c r="I60" s="5"/>
      <c r="J60" s="5"/>
      <c r="P60" s="14"/>
      <c r="Q60" s="14"/>
    </row>
    <row r="61" spans="6:17" s="4" customFormat="1" x14ac:dyDescent="0.3">
      <c r="F61" s="5"/>
      <c r="G61" s="5"/>
      <c r="H61" s="5"/>
      <c r="I61" s="5"/>
      <c r="J61" s="5"/>
      <c r="P61" s="14"/>
      <c r="Q61" s="14"/>
    </row>
    <row r="62" spans="6:17" s="4" customFormat="1" x14ac:dyDescent="0.3">
      <c r="F62" s="5"/>
      <c r="G62" s="5"/>
      <c r="H62" s="5"/>
      <c r="I62" s="5"/>
      <c r="J62" s="5"/>
      <c r="P62" s="14"/>
      <c r="Q62" s="14"/>
    </row>
    <row r="63" spans="6:17" s="4" customFormat="1" x14ac:dyDescent="0.3">
      <c r="F63" s="5"/>
      <c r="G63" s="5"/>
      <c r="H63" s="5"/>
      <c r="I63" s="5"/>
      <c r="J63" s="5"/>
      <c r="P63" s="14"/>
      <c r="Q63" s="14"/>
    </row>
    <row r="64" spans="6:17" s="4" customFormat="1" x14ac:dyDescent="0.3">
      <c r="F64" s="5"/>
      <c r="G64" s="5"/>
      <c r="H64" s="5"/>
      <c r="I64" s="5"/>
      <c r="J64" s="5"/>
      <c r="P64" s="14"/>
      <c r="Q64" s="14"/>
    </row>
    <row r="65" spans="6:17" s="4" customFormat="1" x14ac:dyDescent="0.3">
      <c r="F65" s="5"/>
      <c r="G65" s="5"/>
      <c r="H65" s="5"/>
      <c r="I65" s="5"/>
      <c r="J65" s="5"/>
      <c r="P65" s="14"/>
      <c r="Q65" s="14"/>
    </row>
    <row r="66" spans="6:17" s="4" customFormat="1" x14ac:dyDescent="0.3">
      <c r="F66" s="5"/>
      <c r="G66" s="5"/>
      <c r="H66" s="5"/>
      <c r="I66" s="5"/>
      <c r="J66" s="5"/>
      <c r="P66" s="14"/>
      <c r="Q66" s="14"/>
    </row>
    <row r="67" spans="6:17" s="4" customFormat="1" x14ac:dyDescent="0.3">
      <c r="F67" s="5"/>
      <c r="G67" s="5"/>
      <c r="H67" s="5"/>
      <c r="I67" s="5"/>
      <c r="J67" s="5"/>
      <c r="P67" s="14"/>
      <c r="Q67" s="14"/>
    </row>
    <row r="68" spans="6:17" s="4" customFormat="1" x14ac:dyDescent="0.3">
      <c r="F68" s="5"/>
      <c r="G68" s="5"/>
      <c r="H68" s="5"/>
      <c r="I68" s="5"/>
      <c r="J68" s="5"/>
      <c r="P68" s="14"/>
      <c r="Q68" s="14"/>
    </row>
    <row r="69" spans="6:17" s="4" customFormat="1" x14ac:dyDescent="0.3">
      <c r="F69" s="5"/>
      <c r="G69" s="5"/>
      <c r="H69" s="5"/>
      <c r="I69" s="5"/>
      <c r="J69" s="5"/>
      <c r="P69" s="14"/>
      <c r="Q69" s="14"/>
    </row>
    <row r="70" spans="6:17" s="4" customFormat="1" x14ac:dyDescent="0.3">
      <c r="F70" s="5"/>
      <c r="G70" s="5"/>
      <c r="H70" s="5"/>
      <c r="I70" s="5"/>
      <c r="J70" s="5"/>
      <c r="P70" s="14"/>
      <c r="Q70" s="14"/>
    </row>
    <row r="71" spans="6:17" s="4" customFormat="1" x14ac:dyDescent="0.3">
      <c r="F71" s="5"/>
      <c r="G71" s="5"/>
      <c r="H71" s="5"/>
      <c r="I71" s="5"/>
      <c r="J71" s="5"/>
      <c r="P71" s="14"/>
      <c r="Q71" s="14"/>
    </row>
    <row r="72" spans="6:17" s="4" customFormat="1" x14ac:dyDescent="0.3">
      <c r="F72" s="5"/>
      <c r="G72" s="5"/>
      <c r="H72" s="5"/>
      <c r="I72" s="5"/>
      <c r="J72" s="5"/>
      <c r="P72" s="14"/>
      <c r="Q72" s="14"/>
    </row>
    <row r="73" spans="6:17" s="4" customFormat="1" x14ac:dyDescent="0.3">
      <c r="F73" s="5"/>
      <c r="G73" s="5"/>
      <c r="H73" s="5"/>
      <c r="I73" s="5"/>
      <c r="J73" s="5"/>
      <c r="P73" s="14"/>
      <c r="Q73" s="14"/>
    </row>
    <row r="74" spans="6:17" s="4" customFormat="1" x14ac:dyDescent="0.3">
      <c r="F74" s="5"/>
      <c r="G74" s="5"/>
      <c r="H74" s="5"/>
      <c r="I74" s="5"/>
      <c r="J74" s="5"/>
      <c r="P74" s="14"/>
      <c r="Q74" s="14"/>
    </row>
    <row r="75" spans="6:17" s="4" customFormat="1" x14ac:dyDescent="0.3">
      <c r="F75" s="5"/>
      <c r="G75" s="5"/>
      <c r="H75" s="5"/>
      <c r="I75" s="5"/>
      <c r="J75" s="5"/>
      <c r="P75" s="14"/>
      <c r="Q75" s="14"/>
    </row>
    <row r="76" spans="6:17" s="4" customFormat="1" x14ac:dyDescent="0.3">
      <c r="F76" s="5"/>
      <c r="G76" s="5"/>
      <c r="H76" s="5"/>
      <c r="I76" s="5"/>
      <c r="J76" s="5"/>
      <c r="P76" s="14"/>
      <c r="Q76" s="14"/>
    </row>
    <row r="77" spans="6:17" s="4" customFormat="1" x14ac:dyDescent="0.3">
      <c r="F77" s="5"/>
      <c r="G77" s="5"/>
      <c r="H77" s="5"/>
      <c r="I77" s="5"/>
      <c r="J77" s="5"/>
      <c r="P77" s="14"/>
      <c r="Q77" s="14"/>
    </row>
    <row r="78" spans="6:17" s="4" customFormat="1" x14ac:dyDescent="0.3">
      <c r="F78" s="5"/>
      <c r="G78" s="5"/>
      <c r="H78" s="5"/>
      <c r="I78" s="5"/>
      <c r="J78" s="5"/>
      <c r="P78" s="14"/>
      <c r="Q78" s="14"/>
    </row>
    <row r="79" spans="6:17" s="4" customFormat="1" x14ac:dyDescent="0.3">
      <c r="F79" s="5"/>
      <c r="G79" s="5"/>
      <c r="H79" s="5"/>
      <c r="I79" s="5"/>
      <c r="J79" s="5"/>
      <c r="P79" s="14"/>
      <c r="Q79" s="14"/>
    </row>
    <row r="80" spans="6:17" s="4" customFormat="1" x14ac:dyDescent="0.3">
      <c r="F80" s="5"/>
      <c r="G80" s="5"/>
      <c r="H80" s="5"/>
      <c r="I80" s="5"/>
      <c r="J80" s="5"/>
      <c r="P80" s="14"/>
      <c r="Q80" s="14"/>
    </row>
    <row r="81" spans="6:17" s="4" customFormat="1" x14ac:dyDescent="0.3">
      <c r="F81" s="5"/>
      <c r="G81" s="5"/>
      <c r="H81" s="5"/>
      <c r="I81" s="5"/>
      <c r="J81" s="5"/>
      <c r="P81" s="14"/>
      <c r="Q81" s="14"/>
    </row>
    <row r="82" spans="6:17" s="4" customFormat="1" x14ac:dyDescent="0.3">
      <c r="F82" s="5"/>
      <c r="G82" s="5"/>
      <c r="H82" s="5"/>
      <c r="I82" s="5"/>
      <c r="J82" s="5"/>
      <c r="P82" s="14"/>
      <c r="Q82" s="14"/>
    </row>
    <row r="83" spans="6:17" s="4" customFormat="1" x14ac:dyDescent="0.3">
      <c r="F83" s="5"/>
      <c r="G83" s="5"/>
      <c r="H83" s="5"/>
      <c r="I83" s="5"/>
      <c r="J83" s="5"/>
      <c r="P83" s="14"/>
      <c r="Q83" s="14"/>
    </row>
    <row r="84" spans="6:17" s="4" customFormat="1" x14ac:dyDescent="0.3">
      <c r="F84" s="5"/>
      <c r="G84" s="5"/>
      <c r="H84" s="5"/>
      <c r="I84" s="5"/>
      <c r="J84" s="5"/>
      <c r="P84" s="14"/>
      <c r="Q84" s="14"/>
    </row>
    <row r="85" spans="6:17" s="4" customFormat="1" x14ac:dyDescent="0.3">
      <c r="F85" s="5"/>
      <c r="G85" s="5"/>
      <c r="H85" s="5"/>
      <c r="I85" s="5"/>
      <c r="J85" s="5"/>
      <c r="P85" s="14"/>
      <c r="Q85" s="14"/>
    </row>
    <row r="86" spans="6:17" s="4" customFormat="1" x14ac:dyDescent="0.3">
      <c r="F86" s="5"/>
      <c r="G86" s="5"/>
      <c r="H86" s="5"/>
      <c r="I86" s="5"/>
      <c r="J86" s="5"/>
      <c r="P86" s="14"/>
      <c r="Q86" s="14"/>
    </row>
    <row r="87" spans="6:17" s="4" customFormat="1" x14ac:dyDescent="0.3">
      <c r="F87" s="5"/>
      <c r="G87" s="5"/>
      <c r="H87" s="5"/>
      <c r="I87" s="5"/>
      <c r="J87" s="5"/>
      <c r="P87" s="14"/>
      <c r="Q87" s="14"/>
    </row>
    <row r="88" spans="6:17" s="4" customFormat="1" x14ac:dyDescent="0.3">
      <c r="F88" s="5"/>
      <c r="G88" s="5"/>
      <c r="H88" s="5"/>
      <c r="I88" s="5"/>
      <c r="J88" s="5"/>
      <c r="P88" s="14"/>
      <c r="Q88" s="14"/>
    </row>
    <row r="89" spans="6:17" s="4" customFormat="1" x14ac:dyDescent="0.3">
      <c r="F89" s="5"/>
      <c r="G89" s="5"/>
      <c r="H89" s="5"/>
      <c r="I89" s="5"/>
      <c r="J89" s="5"/>
      <c r="P89" s="14"/>
      <c r="Q89" s="14"/>
    </row>
    <row r="90" spans="6:17" s="4" customFormat="1" x14ac:dyDescent="0.3">
      <c r="F90" s="5"/>
      <c r="G90" s="5"/>
      <c r="H90" s="5"/>
      <c r="I90" s="5"/>
      <c r="J90" s="5"/>
      <c r="P90" s="14"/>
      <c r="Q90" s="14"/>
    </row>
    <row r="91" spans="6:17" s="4" customFormat="1" x14ac:dyDescent="0.3">
      <c r="F91" s="5"/>
      <c r="G91" s="5"/>
      <c r="H91" s="5"/>
      <c r="I91" s="5"/>
      <c r="J91" s="5"/>
      <c r="P91" s="14"/>
      <c r="Q91" s="14"/>
    </row>
    <row r="92" spans="6:17" s="4" customFormat="1" x14ac:dyDescent="0.3">
      <c r="F92" s="5"/>
      <c r="G92" s="5"/>
      <c r="H92" s="5"/>
      <c r="I92" s="5"/>
      <c r="J92" s="5"/>
      <c r="P92" s="14"/>
      <c r="Q92" s="14"/>
    </row>
    <row r="93" spans="6:17" s="4" customFormat="1" x14ac:dyDescent="0.3">
      <c r="F93" s="5"/>
      <c r="G93" s="5"/>
      <c r="H93" s="5"/>
      <c r="I93" s="5"/>
      <c r="J93" s="5"/>
      <c r="P93" s="14"/>
      <c r="Q93" s="14"/>
    </row>
    <row r="94" spans="6:17" s="4" customFormat="1" x14ac:dyDescent="0.3">
      <c r="F94" s="5"/>
      <c r="G94" s="5"/>
      <c r="H94" s="5"/>
      <c r="I94" s="5"/>
      <c r="J94" s="5"/>
      <c r="P94" s="14"/>
      <c r="Q94" s="14"/>
    </row>
  </sheetData>
  <sheetProtection selectLockedCells="1"/>
  <mergeCells count="21">
    <mergeCell ref="C39:D39"/>
    <mergeCell ref="C21:D21"/>
    <mergeCell ref="C20:D20"/>
    <mergeCell ref="C36:D36"/>
    <mergeCell ref="C37:D37"/>
    <mergeCell ref="C35:D35"/>
    <mergeCell ref="C25:D25"/>
    <mergeCell ref="C24:D24"/>
    <mergeCell ref="C23:D23"/>
    <mergeCell ref="C27:D27"/>
    <mergeCell ref="B2:K2"/>
    <mergeCell ref="B3:K3"/>
    <mergeCell ref="C38:D38"/>
    <mergeCell ref="C4:F4"/>
    <mergeCell ref="C26:D26"/>
    <mergeCell ref="C22:D22"/>
    <mergeCell ref="C34:D34"/>
    <mergeCell ref="C18:D18"/>
    <mergeCell ref="C19:D19"/>
    <mergeCell ref="C16:D16"/>
    <mergeCell ref="C17:D17"/>
  </mergeCells>
  <pageMargins left="0.75" right="0.75" top="1" bottom="1" header="0.5" footer="0.5"/>
  <pageSetup scale="55" orientation="portrait" r:id="rId1"/>
  <headerFooter alignWithMargins="0"/>
  <rowBreaks count="1" manualBreakCount="1">
    <brk id="45" max="16383" man="1"/>
  </rowBreaks>
  <ignoredErrors>
    <ignoredError sqref="H28:J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FL1-Budget</vt:lpstr>
      <vt:lpstr>'FL1-Budget'!Print_Area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2016-04-20T19:10:36Z</cp:lastPrinted>
  <dcterms:created xsi:type="dcterms:W3CDTF">2015-08-20T20:25:14Z</dcterms:created>
  <dcterms:modified xsi:type="dcterms:W3CDTF">2019-06-12T16:32:21Z</dcterms:modified>
</cp:coreProperties>
</file>