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bilderback\Desktop\APM Calc\2017\"/>
    </mc:Choice>
  </mc:AlternateContent>
  <bookViews>
    <workbookView xWindow="0" yWindow="0" windowWidth="21570" windowHeight="961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H50" i="1" l="1"/>
  <c r="K21" i="1" s="1"/>
  <c r="D35" i="1"/>
  <c r="D44" i="1" s="1"/>
  <c r="J21" i="1"/>
  <c r="N50" i="1" l="1"/>
  <c r="N51" i="1" s="1"/>
  <c r="D47" i="1"/>
  <c r="J22" i="1" s="1"/>
  <c r="B47" i="1"/>
  <c r="H47" i="1" s="1"/>
  <c r="H51" i="1"/>
  <c r="L21" i="1" l="1"/>
  <c r="D61" i="1"/>
  <c r="D62" i="1" s="1"/>
  <c r="H61" i="1"/>
  <c r="N47" i="1"/>
  <c r="K22" i="1"/>
  <c r="H44" i="1"/>
  <c r="M21" i="1" l="1"/>
  <c r="K62" i="1"/>
  <c r="N21" i="1"/>
  <c r="H62" i="1"/>
  <c r="K61" i="1"/>
  <c r="O21" i="1" s="1"/>
  <c r="L22" i="1"/>
  <c r="N44" i="1"/>
  <c r="D58" i="1"/>
  <c r="P21" i="1" l="1"/>
  <c r="D55" i="1"/>
  <c r="H58" i="1"/>
  <c r="M22" i="1"/>
  <c r="H55" i="1" l="1"/>
  <c r="K58" i="1"/>
  <c r="N22" i="1"/>
  <c r="O22" i="1" l="1"/>
  <c r="P22" i="1" s="1"/>
  <c r="K55" i="1"/>
  <c r="K41" i="1" l="1"/>
  <c r="D23" i="1"/>
  <c r="D39" i="1" s="1"/>
  <c r="D45" i="1" l="1"/>
  <c r="D41" i="1"/>
  <c r="D48" i="1" l="1"/>
  <c r="J23" i="1" s="1"/>
  <c r="B48" i="1"/>
  <c r="H48" i="1" s="1"/>
  <c r="N48" i="1" l="1"/>
  <c r="K23" i="1"/>
  <c r="H45" i="1"/>
  <c r="D59" i="1" l="1"/>
  <c r="L23" i="1"/>
  <c r="N45" i="1"/>
  <c r="H59" i="1" l="1"/>
  <c r="M23" i="1"/>
  <c r="D56" i="1"/>
  <c r="H56" i="1" l="1"/>
  <c r="N23" i="1"/>
  <c r="K59" i="1"/>
  <c r="K56" i="1" l="1"/>
  <c r="O23" i="1"/>
  <c r="P23" i="1" s="1"/>
  <c r="D27" i="1" l="1"/>
  <c r="D29" i="1" s="1"/>
  <c r="K40" i="1"/>
</calcChain>
</file>

<file path=xl/sharedStrings.xml><?xml version="1.0" encoding="utf-8"?>
<sst xmlns="http://schemas.openxmlformats.org/spreadsheetml/2006/main" count="79" uniqueCount="53">
  <si>
    <t>Please enter the requested information into the top half of the calculators.  Results will appear in the bottom half of each calculator.</t>
  </si>
  <si>
    <t>ENTER INFO</t>
  </si>
  <si>
    <t>Salary</t>
  </si>
  <si>
    <t>60 Month Salary Escalation Calculator*</t>
  </si>
  <si>
    <t>Number of UI Contract Months  Academic = 9                          Calendar = 12</t>
  </si>
  <si>
    <t xml:space="preserve">     # of months in first fiscal year of project</t>
  </si>
  <si>
    <t xml:space="preserve">     % of salary increase per year</t>
  </si>
  <si>
    <t>RESULTS</t>
  </si>
  <si>
    <t>Year 1</t>
  </si>
  <si>
    <t>Year 2</t>
  </si>
  <si>
    <t>Year 3</t>
  </si>
  <si>
    <t>Year 4</t>
  </si>
  <si>
    <t>Year 5</t>
  </si>
  <si>
    <t>Year 6</t>
  </si>
  <si>
    <t>Totals</t>
  </si>
  <si>
    <t>TOTALS FOR PROJECT</t>
  </si>
  <si>
    <t>Months</t>
  </si>
  <si>
    <t>PI 2% Direct Charged Effort</t>
  </si>
  <si>
    <t>Fringe</t>
  </si>
  <si>
    <t>Academic  or  Calendar      fringe</t>
  </si>
  <si>
    <t xml:space="preserve">*Please note - escalation calculator will not produce results unless values are entered for # of fiscal months or % increase per year. </t>
  </si>
  <si>
    <t>Total needed for Project</t>
  </si>
  <si>
    <t>Total</t>
  </si>
  <si>
    <t>Sal + Acad F</t>
  </si>
  <si>
    <t>Sal+ Sumr F</t>
  </si>
  <si>
    <t>Academic/Calendar</t>
  </si>
  <si>
    <t>1 month Salary</t>
  </si>
  <si>
    <t>1 month salary</t>
  </si>
  <si>
    <t>1 month Fringe</t>
  </si>
  <si>
    <t>1 month fringe</t>
  </si>
  <si>
    <t>12 m. base</t>
  </si>
  <si>
    <t>1st year salary</t>
  </si>
  <si>
    <t>2nd year salary</t>
  </si>
  <si>
    <t>3rd year salary</t>
  </si>
  <si>
    <t>1st year fringe</t>
  </si>
  <si>
    <t>2nd year fringe</t>
  </si>
  <si>
    <t>3rd year fringe</t>
  </si>
  <si>
    <t>Must Enter</t>
  </si>
  <si>
    <t>Months in year 2</t>
  </si>
  <si>
    <t>Months in year 3</t>
  </si>
  <si>
    <t>Months after year 2</t>
  </si>
  <si>
    <t>Months after year 3</t>
  </si>
  <si>
    <t>4th year salary</t>
  </si>
  <si>
    <t>5th year salary</t>
  </si>
  <si>
    <t>6th year salary</t>
  </si>
  <si>
    <t>4th year fringe</t>
  </si>
  <si>
    <t>5th year fringe</t>
  </si>
  <si>
    <t>6th year fringe</t>
  </si>
  <si>
    <t>Months in year 5</t>
  </si>
  <si>
    <t>Months in year 6</t>
  </si>
  <si>
    <t>Months after year 5</t>
  </si>
  <si>
    <r>
      <t xml:space="preserve">Number of Months of Project            </t>
    </r>
    <r>
      <rPr>
        <b/>
        <sz val="9"/>
        <color theme="1"/>
        <rFont val="Calibri"/>
        <family val="2"/>
        <scheme val="minor"/>
      </rPr>
      <t>Weeks as a decimal                                  1 week = 0.25                                                        2  weeks = 0.50                                                   3 weeks = 0.75</t>
    </r>
  </si>
  <si>
    <t>APM 45.22 Calculator (Faculty Fringe Rate)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</si>
</sst>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164" formatCode="&quot;$&quot;#,##0;[Red]&quot;$&quot;#,##0"/>
    <numFmt numFmtId="165" formatCode="&quot;$&quot;#,##0.00;[Red]&quot;$&quot;#,##0.00"/>
    <numFmt numFmtId="166" formatCode="&quot;$&quot;#,##0"/>
    <numFmt numFmtId="167" formatCode="0.0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 tint="-0.249977111117893"/>
        <bgColor indexed="64"/>
      </patternFill>
    </fill>
  </fills>
  <borders count="4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thick">
        <color auto="1"/>
      </right>
      <top style="medium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dashed">
        <color auto="1"/>
      </right>
      <top style="thick">
        <color auto="1"/>
      </top>
      <bottom/>
      <diagonal/>
    </border>
    <border>
      <left style="dashed">
        <color auto="1"/>
      </left>
      <right/>
      <top style="thick">
        <color auto="1"/>
      </top>
      <bottom/>
      <diagonal/>
    </border>
    <border>
      <left style="medium">
        <color auto="1"/>
      </left>
      <right style="dashed">
        <color auto="1"/>
      </right>
      <top/>
      <bottom/>
      <diagonal/>
    </border>
    <border>
      <left style="dashed">
        <color auto="1"/>
      </left>
      <right/>
      <top/>
      <bottom/>
      <diagonal/>
    </border>
    <border>
      <left style="medium">
        <color auto="1"/>
      </left>
      <right style="dashed">
        <color auto="1"/>
      </right>
      <top/>
      <bottom style="thick">
        <color auto="1"/>
      </bottom>
      <diagonal/>
    </border>
    <border>
      <left style="dashed">
        <color auto="1"/>
      </left>
      <right/>
      <top/>
      <bottom style="thick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auto="1"/>
      </left>
      <right/>
      <top style="thick">
        <color auto="1"/>
      </top>
      <bottom style="thick">
        <color auto="1"/>
      </bottom>
      <diagonal/>
    </border>
    <border>
      <left style="medium">
        <color auto="1"/>
      </left>
      <right/>
      <top style="thick">
        <color auto="1"/>
      </top>
      <bottom/>
      <diagonal/>
    </border>
    <border>
      <left style="medium">
        <color auto="1"/>
      </left>
      <right/>
      <top/>
      <bottom style="thick">
        <color auto="1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69">
    <xf numFmtId="0" fontId="0" fillId="0" borderId="0" xfId="0"/>
    <xf numFmtId="0" fontId="3" fillId="0" borderId="0" xfId="0" applyFont="1" applyBorder="1" applyAlignment="1">
      <alignment wrapText="1"/>
    </xf>
    <xf numFmtId="0" fontId="0" fillId="0" borderId="0" xfId="0" applyBorder="1" applyAlignment="1"/>
    <xf numFmtId="0" fontId="0" fillId="0" borderId="0" xfId="0" applyAlignment="1"/>
    <xf numFmtId="0" fontId="0" fillId="0" borderId="0" xfId="0" applyFill="1" applyAlignment="1"/>
    <xf numFmtId="0" fontId="0" fillId="0" borderId="0" xfId="0" applyFill="1"/>
    <xf numFmtId="0" fontId="0" fillId="2" borderId="10" xfId="0" applyFill="1" applyBorder="1"/>
    <xf numFmtId="0" fontId="0" fillId="2" borderId="0" xfId="0" applyFill="1" applyBorder="1"/>
    <xf numFmtId="0" fontId="0" fillId="2" borderId="11" xfId="0" applyFill="1" applyBorder="1"/>
    <xf numFmtId="0" fontId="0" fillId="0" borderId="0" xfId="0" applyFill="1" applyBorder="1"/>
    <xf numFmtId="0" fontId="3" fillId="3" borderId="12" xfId="0" applyFont="1" applyFill="1" applyBorder="1" applyAlignment="1">
      <alignment horizontal="center" vertical="center"/>
    </xf>
    <xf numFmtId="0" fontId="0" fillId="2" borderId="13" xfId="0" applyFill="1" applyBorder="1"/>
    <xf numFmtId="0" fontId="0" fillId="2" borderId="11" xfId="0" applyFill="1" applyBorder="1" applyAlignment="1"/>
    <xf numFmtId="0" fontId="0" fillId="0" borderId="0" xfId="0" applyFill="1" applyBorder="1" applyAlignment="1"/>
    <xf numFmtId="0" fontId="0" fillId="2" borderId="0" xfId="0" applyFill="1"/>
    <xf numFmtId="0" fontId="0" fillId="2" borderId="7" xfId="0" applyFill="1" applyBorder="1" applyAlignment="1"/>
    <xf numFmtId="0" fontId="0" fillId="2" borderId="9" xfId="0" applyFill="1" applyBorder="1"/>
    <xf numFmtId="164" fontId="3" fillId="4" borderId="15" xfId="0" applyNumberFormat="1" applyFont="1" applyFill="1" applyBorder="1"/>
    <xf numFmtId="0" fontId="0" fillId="2" borderId="10" xfId="0" applyFill="1" applyBorder="1" applyAlignment="1"/>
    <xf numFmtId="0" fontId="3" fillId="2" borderId="0" xfId="0" applyFont="1" applyFill="1" applyBorder="1" applyAlignment="1">
      <alignment horizontal="center" vertical="center"/>
    </xf>
    <xf numFmtId="1" fontId="3" fillId="5" borderId="15" xfId="0" applyNumberFormat="1" applyFont="1" applyFill="1" applyBorder="1"/>
    <xf numFmtId="0" fontId="3" fillId="6" borderId="12" xfId="0" applyFont="1" applyFill="1" applyBorder="1" applyAlignment="1">
      <alignment horizontal="left"/>
    </xf>
    <xf numFmtId="0" fontId="3" fillId="6" borderId="19" xfId="0" applyFont="1" applyFill="1" applyBorder="1" applyAlignment="1">
      <alignment horizontal="left"/>
    </xf>
    <xf numFmtId="0" fontId="3" fillId="6" borderId="20" xfId="0" applyFont="1" applyFill="1" applyBorder="1" applyAlignment="1">
      <alignment horizontal="left"/>
    </xf>
    <xf numFmtId="2" fontId="3" fillId="6" borderId="21" xfId="1" applyNumberFormat="1" applyFont="1" applyFill="1" applyBorder="1" applyAlignment="1">
      <alignment horizontal="center"/>
    </xf>
    <xf numFmtId="2" fontId="2" fillId="2" borderId="0" xfId="1" applyNumberFormat="1" applyFont="1" applyFill="1" applyBorder="1"/>
    <xf numFmtId="165" fontId="3" fillId="7" borderId="12" xfId="0" applyNumberFormat="1" applyFont="1" applyFill="1" applyBorder="1" applyAlignment="1"/>
    <xf numFmtId="165" fontId="3" fillId="7" borderId="19" xfId="0" applyNumberFormat="1" applyFont="1" applyFill="1" applyBorder="1" applyAlignment="1"/>
    <xf numFmtId="165" fontId="3" fillId="7" borderId="20" xfId="0" applyNumberFormat="1" applyFont="1" applyFill="1" applyBorder="1" applyAlignment="1"/>
    <xf numFmtId="9" fontId="3" fillId="7" borderId="15" xfId="2" applyFont="1" applyFill="1" applyBorder="1" applyAlignment="1">
      <alignment horizontal="center"/>
    </xf>
    <xf numFmtId="2" fontId="2" fillId="2" borderId="0" xfId="0" applyNumberFormat="1" applyFont="1" applyFill="1" applyBorder="1"/>
    <xf numFmtId="0" fontId="3" fillId="6" borderId="22" xfId="0" applyFont="1" applyFill="1" applyBorder="1"/>
    <xf numFmtId="0" fontId="0" fillId="2" borderId="0" xfId="0" applyFill="1" applyBorder="1" applyAlignment="1">
      <alignment horizontal="center" vertical="center"/>
    </xf>
    <xf numFmtId="0" fontId="3" fillId="2" borderId="0" xfId="0" applyFont="1" applyFill="1" applyBorder="1" applyAlignment="1"/>
    <xf numFmtId="0" fontId="3" fillId="2" borderId="2" xfId="0" applyFont="1" applyFill="1" applyBorder="1" applyAlignment="1">
      <alignment horizontal="center" vertical="center"/>
    </xf>
    <xf numFmtId="44" fontId="0" fillId="4" borderId="23" xfId="1" applyFont="1" applyFill="1" applyBorder="1"/>
    <xf numFmtId="2" fontId="3" fillId="4" borderId="23" xfId="0" applyNumberFormat="1" applyFont="1" applyFill="1" applyBorder="1"/>
    <xf numFmtId="2" fontId="3" fillId="4" borderId="12" xfId="0" applyNumberFormat="1" applyFont="1" applyFill="1" applyBorder="1"/>
    <xf numFmtId="0" fontId="3" fillId="2" borderId="0" xfId="0" applyFont="1" applyFill="1" applyBorder="1" applyAlignment="1">
      <alignment horizontal="center"/>
    </xf>
    <xf numFmtId="44" fontId="3" fillId="6" borderId="23" xfId="1" applyFont="1" applyFill="1" applyBorder="1"/>
    <xf numFmtId="2" fontId="3" fillId="6" borderId="23" xfId="0" applyNumberFormat="1" applyFont="1" applyFill="1" applyBorder="1" applyAlignment="1">
      <alignment horizontal="center"/>
    </xf>
    <xf numFmtId="2" fontId="3" fillId="6" borderId="12" xfId="0" applyNumberFormat="1" applyFont="1" applyFill="1" applyBorder="1" applyAlignment="1">
      <alignment horizontal="center"/>
    </xf>
    <xf numFmtId="44" fontId="3" fillId="8" borderId="23" xfId="1" applyFont="1" applyFill="1" applyBorder="1"/>
    <xf numFmtId="44" fontId="3" fillId="8" borderId="23" xfId="1" applyFont="1" applyFill="1" applyBorder="1" applyAlignment="1">
      <alignment horizontal="center"/>
    </xf>
    <xf numFmtId="44" fontId="3" fillId="8" borderId="12" xfId="1" applyFont="1" applyFill="1" applyBorder="1" applyAlignment="1">
      <alignment horizontal="center"/>
    </xf>
    <xf numFmtId="166" fontId="3" fillId="8" borderId="22" xfId="0" applyNumberFormat="1" applyFont="1" applyFill="1" applyBorder="1" applyProtection="1"/>
    <xf numFmtId="44" fontId="3" fillId="9" borderId="23" xfId="1" applyFont="1" applyFill="1" applyBorder="1"/>
    <xf numFmtId="44" fontId="3" fillId="9" borderId="23" xfId="1" applyFont="1" applyFill="1" applyBorder="1" applyAlignment="1">
      <alignment horizontal="center"/>
    </xf>
    <xf numFmtId="44" fontId="3" fillId="9" borderId="12" xfId="1" applyFont="1" applyFill="1" applyBorder="1" applyAlignment="1">
      <alignment horizontal="center"/>
    </xf>
    <xf numFmtId="164" fontId="3" fillId="9" borderId="22" xfId="0" applyNumberFormat="1" applyFont="1" applyFill="1" applyBorder="1"/>
    <xf numFmtId="164" fontId="3" fillId="10" borderId="22" xfId="0" applyNumberFormat="1" applyFont="1" applyFill="1" applyBorder="1"/>
    <xf numFmtId="44" fontId="0" fillId="0" borderId="0" xfId="0" applyNumberFormat="1" applyFill="1" applyBorder="1"/>
    <xf numFmtId="164" fontId="3" fillId="7" borderId="22" xfId="0" applyNumberFormat="1" applyFont="1" applyFill="1" applyBorder="1"/>
    <xf numFmtId="166" fontId="3" fillId="11" borderId="15" xfId="0" applyNumberFormat="1" applyFont="1" applyFill="1" applyBorder="1"/>
    <xf numFmtId="0" fontId="8" fillId="0" borderId="0" xfId="0" applyFont="1" applyFill="1" applyBorder="1"/>
    <xf numFmtId="0" fontId="8" fillId="0" borderId="0" xfId="0" applyFont="1" applyFill="1" applyBorder="1" applyAlignment="1">
      <alignment horizontal="left"/>
    </xf>
    <xf numFmtId="44" fontId="0" fillId="0" borderId="0" xfId="0" applyNumberFormat="1"/>
    <xf numFmtId="0" fontId="0" fillId="2" borderId="30" xfId="0" applyFill="1" applyBorder="1"/>
    <xf numFmtId="0" fontId="0" fillId="2" borderId="32" xfId="0" applyFill="1" applyBorder="1"/>
    <xf numFmtId="0" fontId="0" fillId="0" borderId="8" xfId="0" applyFill="1" applyBorder="1" applyAlignment="1">
      <alignment wrapText="1"/>
    </xf>
    <xf numFmtId="0" fontId="0" fillId="0" borderId="8" xfId="0" applyFill="1" applyBorder="1"/>
    <xf numFmtId="0" fontId="0" fillId="0" borderId="0" xfId="0" applyBorder="1" applyAlignment="1">
      <alignment wrapText="1"/>
    </xf>
    <xf numFmtId="0" fontId="0" fillId="0" borderId="0" xfId="0" applyFill="1" applyBorder="1" applyAlignment="1">
      <alignment wrapText="1"/>
    </xf>
    <xf numFmtId="0" fontId="9" fillId="12" borderId="33" xfId="0" applyFont="1" applyFill="1" applyBorder="1" applyAlignment="1">
      <alignment horizontal="center"/>
    </xf>
    <xf numFmtId="0" fontId="0" fillId="0" borderId="34" xfId="0" applyBorder="1"/>
    <xf numFmtId="44" fontId="0" fillId="12" borderId="35" xfId="1" applyFont="1" applyFill="1" applyBorder="1" applyAlignment="1">
      <alignment horizontal="center"/>
    </xf>
    <xf numFmtId="44" fontId="3" fillId="12" borderId="36" xfId="1" applyFont="1" applyFill="1" applyBorder="1" applyAlignment="1">
      <alignment horizontal="center"/>
    </xf>
    <xf numFmtId="44" fontId="0" fillId="12" borderId="34" xfId="1" applyFont="1" applyFill="1" applyBorder="1" applyAlignment="1">
      <alignment horizontal="center"/>
    </xf>
    <xf numFmtId="44" fontId="3" fillId="12" borderId="37" xfId="1" applyFont="1" applyFill="1" applyBorder="1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44" fontId="0" fillId="2" borderId="0" xfId="1" applyFont="1" applyFill="1" applyBorder="1"/>
    <xf numFmtId="44" fontId="0" fillId="0" borderId="0" xfId="1" applyFont="1" applyFill="1" applyBorder="1" applyAlignment="1">
      <alignment horizontal="center"/>
    </xf>
    <xf numFmtId="44" fontId="0" fillId="0" borderId="0" xfId="1" applyFont="1" applyFill="1" applyBorder="1"/>
    <xf numFmtId="44" fontId="0" fillId="2" borderId="36" xfId="1" applyFont="1" applyFill="1" applyBorder="1" applyAlignment="1">
      <alignment horizontal="center"/>
    </xf>
    <xf numFmtId="44" fontId="0" fillId="0" borderId="0" xfId="1" applyFont="1"/>
    <xf numFmtId="44" fontId="0" fillId="2" borderId="38" xfId="1" applyFont="1" applyFill="1" applyBorder="1"/>
    <xf numFmtId="44" fontId="0" fillId="2" borderId="39" xfId="1" applyFont="1" applyFill="1" applyBorder="1"/>
    <xf numFmtId="44" fontId="0" fillId="2" borderId="40" xfId="1" applyFont="1" applyFill="1" applyBorder="1" applyAlignment="1">
      <alignment horizontal="center"/>
    </xf>
    <xf numFmtId="44" fontId="0" fillId="2" borderId="35" xfId="1" applyFont="1" applyFill="1" applyBorder="1"/>
    <xf numFmtId="0" fontId="0" fillId="13" borderId="38" xfId="0" applyFill="1" applyBorder="1"/>
    <xf numFmtId="44" fontId="0" fillId="13" borderId="35" xfId="0" applyNumberFormat="1" applyFill="1" applyBorder="1"/>
    <xf numFmtId="44" fontId="0" fillId="13" borderId="34" xfId="0" applyNumberFormat="1" applyFill="1" applyBorder="1"/>
    <xf numFmtId="2" fontId="10" fillId="0" borderId="0" xfId="0" applyNumberFormat="1" applyFont="1"/>
    <xf numFmtId="2" fontId="0" fillId="0" borderId="0" xfId="1" applyNumberFormat="1" applyFont="1" applyFill="1" applyBorder="1"/>
    <xf numFmtId="2" fontId="0" fillId="2" borderId="40" xfId="1" applyNumberFormat="1" applyFont="1" applyFill="1" applyBorder="1" applyAlignment="1">
      <alignment horizontal="center"/>
    </xf>
    <xf numFmtId="2" fontId="0" fillId="0" borderId="0" xfId="1" applyNumberFormat="1" applyFont="1"/>
    <xf numFmtId="2" fontId="0" fillId="2" borderId="35" xfId="1" applyNumberFormat="1" applyFont="1" applyFill="1" applyBorder="1"/>
    <xf numFmtId="2" fontId="0" fillId="2" borderId="0" xfId="1" applyNumberFormat="1" applyFont="1" applyFill="1" applyBorder="1"/>
    <xf numFmtId="2" fontId="0" fillId="0" borderId="0" xfId="1" applyNumberFormat="1" applyFont="1" applyFill="1" applyBorder="1" applyAlignment="1">
      <alignment horizontal="center"/>
    </xf>
    <xf numFmtId="2" fontId="0" fillId="2" borderId="37" xfId="1" applyNumberFormat="1" applyFont="1" applyFill="1" applyBorder="1" applyAlignment="1">
      <alignment horizontal="center"/>
    </xf>
    <xf numFmtId="2" fontId="0" fillId="2" borderId="34" xfId="1" applyNumberFormat="1" applyFont="1" applyFill="1" applyBorder="1"/>
    <xf numFmtId="2" fontId="0" fillId="2" borderId="41" xfId="1" applyNumberFormat="1" applyFont="1" applyFill="1" applyBorder="1"/>
    <xf numFmtId="2" fontId="0" fillId="0" borderId="0" xfId="0" applyNumberFormat="1"/>
    <xf numFmtId="2" fontId="0" fillId="0" borderId="0" xfId="0" applyNumberFormat="1" applyBorder="1"/>
    <xf numFmtId="2" fontId="0" fillId="0" borderId="0" xfId="1" applyNumberFormat="1" applyFont="1" applyAlignment="1">
      <alignment horizontal="center"/>
    </xf>
    <xf numFmtId="0" fontId="0" fillId="2" borderId="36" xfId="1" applyNumberFormat="1" applyFont="1" applyFill="1" applyBorder="1" applyAlignment="1">
      <alignment horizontal="center"/>
    </xf>
    <xf numFmtId="0" fontId="0" fillId="2" borderId="40" xfId="1" applyNumberFormat="1" applyFont="1" applyFill="1" applyBorder="1" applyAlignment="1">
      <alignment horizontal="center"/>
    </xf>
    <xf numFmtId="2" fontId="0" fillId="0" borderId="0" xfId="0" applyNumberFormat="1" applyFill="1" applyBorder="1" applyAlignment="1">
      <alignment horizontal="center"/>
    </xf>
    <xf numFmtId="2" fontId="0" fillId="0" borderId="0" xfId="0" applyNumberFormat="1" applyFill="1" applyBorder="1"/>
    <xf numFmtId="2" fontId="0" fillId="2" borderId="40" xfId="0" applyNumberFormat="1" applyFill="1" applyBorder="1" applyAlignment="1">
      <alignment horizontal="center"/>
    </xf>
    <xf numFmtId="2" fontId="0" fillId="0" borderId="0" xfId="0" applyNumberFormat="1" applyAlignment="1">
      <alignment horizontal="center"/>
    </xf>
    <xf numFmtId="2" fontId="0" fillId="2" borderId="37" xfId="0" applyNumberFormat="1" applyFill="1" applyBorder="1" applyAlignment="1">
      <alignment horizontal="center"/>
    </xf>
    <xf numFmtId="2" fontId="0" fillId="2" borderId="2" xfId="0" applyNumberFormat="1" applyFill="1" applyBorder="1" applyAlignment="1">
      <alignment horizontal="center"/>
    </xf>
    <xf numFmtId="2" fontId="3" fillId="2" borderId="2" xfId="0" applyNumberFormat="1" applyFont="1" applyFill="1" applyBorder="1"/>
    <xf numFmtId="167" fontId="3" fillId="2" borderId="0" xfId="0" applyNumberFormat="1" applyFont="1" applyFill="1" applyBorder="1"/>
    <xf numFmtId="44" fontId="3" fillId="2" borderId="0" xfId="1" applyFont="1" applyFill="1" applyBorder="1" applyAlignment="1">
      <alignment horizontal="center"/>
    </xf>
    <xf numFmtId="0" fontId="3" fillId="7" borderId="14" xfId="0" applyFont="1" applyFill="1" applyBorder="1" applyAlignment="1">
      <alignment horizontal="center" vertical="center"/>
    </xf>
    <xf numFmtId="0" fontId="0" fillId="7" borderId="16" xfId="0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6" fillId="2" borderId="0" xfId="0" applyFont="1" applyFill="1" applyBorder="1" applyAlignment="1">
      <alignment wrapText="1"/>
    </xf>
    <xf numFmtId="0" fontId="0" fillId="0" borderId="0" xfId="0" applyAlignment="1">
      <alignment wrapText="1"/>
    </xf>
    <xf numFmtId="0" fontId="0" fillId="0" borderId="31" xfId="0" applyBorder="1" applyAlignment="1">
      <alignment wrapText="1"/>
    </xf>
    <xf numFmtId="0" fontId="3" fillId="8" borderId="14" xfId="0" applyFont="1" applyFill="1" applyBorder="1" applyAlignment="1">
      <alignment horizontal="center" vertical="center"/>
    </xf>
    <xf numFmtId="0" fontId="0" fillId="8" borderId="16" xfId="0" applyFill="1" applyBorder="1" applyAlignment="1">
      <alignment horizontal="center" vertical="center"/>
    </xf>
    <xf numFmtId="0" fontId="3" fillId="9" borderId="14" xfId="0" applyFont="1" applyFill="1" applyBorder="1" applyAlignment="1">
      <alignment horizontal="center" vertical="center"/>
    </xf>
    <xf numFmtId="0" fontId="3" fillId="9" borderId="18" xfId="0" applyFont="1" applyFill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 wrapText="1"/>
    </xf>
    <xf numFmtId="0" fontId="3" fillId="2" borderId="26" xfId="0" applyFont="1" applyFill="1" applyBorder="1" applyAlignment="1">
      <alignment horizontal="center" vertical="center" wrapText="1"/>
    </xf>
    <xf numFmtId="0" fontId="0" fillId="0" borderId="28" xfId="0" applyBorder="1" applyAlignment="1">
      <alignment wrapText="1"/>
    </xf>
    <xf numFmtId="0" fontId="3" fillId="2" borderId="25" xfId="0" applyFont="1" applyFill="1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164" fontId="3" fillId="7" borderId="42" xfId="0" applyNumberFormat="1" applyFont="1" applyFill="1" applyBorder="1" applyAlignment="1"/>
    <xf numFmtId="0" fontId="0" fillId="0" borderId="22" xfId="0" applyBorder="1" applyAlignment="1"/>
    <xf numFmtId="0" fontId="3" fillId="6" borderId="14" xfId="0" applyFont="1" applyFill="1" applyBorder="1" applyAlignment="1">
      <alignment horizontal="center" vertical="center" wrapText="1"/>
    </xf>
    <xf numFmtId="0" fontId="3" fillId="6" borderId="18" xfId="0" applyFont="1" applyFill="1" applyBorder="1" applyAlignment="1">
      <alignment horizontal="center" vertical="center" wrapText="1"/>
    </xf>
    <xf numFmtId="0" fontId="3" fillId="6" borderId="16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7" xfId="0" applyBorder="1" applyAlignment="1"/>
    <xf numFmtId="0" fontId="6" fillId="2" borderId="1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7" fillId="2" borderId="30" xfId="0" applyFont="1" applyFill="1" applyBorder="1" applyAlignment="1">
      <alignment horizontal="center" vertical="center"/>
    </xf>
    <xf numFmtId="0" fontId="7" fillId="2" borderId="31" xfId="0" applyFont="1" applyFill="1" applyBorder="1" applyAlignment="1">
      <alignment horizontal="center" vertical="center"/>
    </xf>
    <xf numFmtId="0" fontId="7" fillId="2" borderId="32" xfId="0" applyFont="1" applyFill="1" applyBorder="1" applyAlignment="1">
      <alignment horizontal="center" vertical="center"/>
    </xf>
    <xf numFmtId="166" fontId="3" fillId="8" borderId="42" xfId="0" applyNumberFormat="1" applyFont="1" applyFill="1" applyBorder="1" applyAlignment="1" applyProtection="1"/>
    <xf numFmtId="164" fontId="3" fillId="9" borderId="42" xfId="0" applyNumberFormat="1" applyFont="1" applyFill="1" applyBorder="1" applyAlignment="1"/>
    <xf numFmtId="0" fontId="3" fillId="2" borderId="43" xfId="0" applyFont="1" applyFill="1" applyBorder="1" applyAlignment="1">
      <alignment horizontal="center" vertical="center" wrapText="1"/>
    </xf>
    <xf numFmtId="0" fontId="0" fillId="0" borderId="8" xfId="0" applyBorder="1" applyAlignment="1">
      <alignment wrapText="1"/>
    </xf>
    <xf numFmtId="0" fontId="3" fillId="2" borderId="13" xfId="0" applyFont="1" applyFill="1" applyBorder="1" applyAlignment="1">
      <alignment horizontal="center" vertical="center" wrapText="1"/>
    </xf>
    <xf numFmtId="0" fontId="0" fillId="0" borderId="44" xfId="0" applyBorder="1" applyAlignment="1">
      <alignment wrapText="1"/>
    </xf>
    <xf numFmtId="0" fontId="3" fillId="0" borderId="1" xfId="0" applyFont="1" applyBorder="1" applyAlignment="1">
      <alignment wrapText="1"/>
    </xf>
    <xf numFmtId="0" fontId="3" fillId="0" borderId="2" xfId="0" applyFont="1" applyBorder="1" applyAlignment="1">
      <alignment wrapText="1"/>
    </xf>
    <xf numFmtId="0" fontId="3" fillId="0" borderId="3" xfId="0" applyFont="1" applyBorder="1" applyAlignment="1">
      <alignment wrapText="1"/>
    </xf>
    <xf numFmtId="0" fontId="3" fillId="0" borderId="4" xfId="0" applyFont="1" applyBorder="1" applyAlignment="1">
      <alignment wrapText="1"/>
    </xf>
    <xf numFmtId="0" fontId="3" fillId="0" borderId="5" xfId="0" applyFont="1" applyBorder="1" applyAlignment="1">
      <alignment wrapText="1"/>
    </xf>
    <xf numFmtId="0" fontId="3" fillId="0" borderId="6" xfId="0" applyFont="1" applyBorder="1" applyAlignment="1">
      <alignment wrapText="1"/>
    </xf>
    <xf numFmtId="0" fontId="4" fillId="2" borderId="7" xfId="0" applyFont="1" applyFill="1" applyBorder="1" applyAlignment="1">
      <alignment horizontal="center" vertical="center"/>
    </xf>
    <xf numFmtId="0" fontId="0" fillId="0" borderId="8" xfId="0" applyBorder="1" applyAlignment="1"/>
    <xf numFmtId="0" fontId="0" fillId="0" borderId="9" xfId="0" applyBorder="1" applyAlignment="1"/>
    <xf numFmtId="0" fontId="0" fillId="0" borderId="10" xfId="0" applyBorder="1" applyAlignment="1"/>
    <xf numFmtId="0" fontId="0" fillId="0" borderId="0" xfId="0" applyBorder="1" applyAlignment="1"/>
    <xf numFmtId="0" fontId="0" fillId="0" borderId="11" xfId="0" applyBorder="1" applyAlignment="1"/>
    <xf numFmtId="0" fontId="3" fillId="4" borderId="14" xfId="0" applyFont="1" applyFill="1" applyBorder="1" applyAlignment="1">
      <alignment horizontal="center" vertical="center"/>
    </xf>
    <xf numFmtId="0" fontId="3" fillId="4" borderId="13" xfId="0" applyFont="1" applyFill="1" applyBorder="1" applyAlignment="1">
      <alignment horizontal="center" vertical="center"/>
    </xf>
    <xf numFmtId="0" fontId="3" fillId="4" borderId="16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3" fillId="5" borderId="14" xfId="0" applyFont="1" applyFill="1" applyBorder="1" applyAlignment="1">
      <alignment horizontal="center" vertical="center" wrapText="1"/>
    </xf>
    <xf numFmtId="0" fontId="3" fillId="5" borderId="13" xfId="0" applyFont="1" applyFill="1" applyBorder="1" applyAlignment="1">
      <alignment horizontal="center" vertical="center" wrapText="1"/>
    </xf>
    <xf numFmtId="0" fontId="3" fillId="5" borderId="18" xfId="0" applyFont="1" applyFill="1" applyBorder="1" applyAlignment="1">
      <alignment horizontal="center" vertical="center" wrapText="1"/>
    </xf>
    <xf numFmtId="0" fontId="3" fillId="5" borderId="16" xfId="0" applyFont="1" applyFill="1" applyBorder="1" applyAlignment="1">
      <alignment horizontal="center" vertical="center" wrapText="1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71"/>
  <sheetViews>
    <sheetView tabSelected="1" topLeftCell="A23" workbookViewId="0">
      <selection activeCell="C80" sqref="C80"/>
    </sheetView>
  </sheetViews>
  <sheetFormatPr defaultRowHeight="15" x14ac:dyDescent="0.25"/>
  <cols>
    <col min="1" max="1" width="1.7109375" customWidth="1"/>
    <col min="2" max="2" width="2.7109375" customWidth="1"/>
    <col min="3" max="3" width="29.5703125" customWidth="1"/>
    <col min="4" max="4" width="17.85546875" customWidth="1"/>
    <col min="5" max="5" width="15.7109375" customWidth="1"/>
    <col min="6" max="8" width="2.7109375" customWidth="1"/>
    <col min="10" max="10" width="14.85546875" customWidth="1"/>
    <col min="11" max="11" width="14.28515625" customWidth="1"/>
    <col min="12" max="12" width="11.85546875" customWidth="1"/>
    <col min="13" max="13" width="11.28515625" customWidth="1"/>
    <col min="14" max="14" width="11.140625" customWidth="1"/>
    <col min="15" max="15" width="10" customWidth="1"/>
    <col min="16" max="16" width="10.42578125" customWidth="1"/>
    <col min="17" max="17" width="2.7109375" customWidth="1"/>
  </cols>
  <sheetData>
    <row r="1" spans="2:17" ht="5.0999999999999996" customHeight="1" thickBot="1" x14ac:dyDescent="0.3"/>
    <row r="2" spans="2:17" x14ac:dyDescent="0.25">
      <c r="B2" s="147" t="s">
        <v>0</v>
      </c>
      <c r="C2" s="148"/>
      <c r="D2" s="148"/>
      <c r="E2" s="148"/>
      <c r="F2" s="149"/>
      <c r="G2" s="1"/>
    </row>
    <row r="3" spans="2:17" ht="15.75" thickBot="1" x14ac:dyDescent="0.3">
      <c r="B3" s="150"/>
      <c r="C3" s="151"/>
      <c r="D3" s="151"/>
      <c r="E3" s="151"/>
      <c r="F3" s="152"/>
      <c r="G3" s="1"/>
    </row>
    <row r="4" spans="2:17" ht="3" customHeight="1" thickBot="1" x14ac:dyDescent="0.3"/>
    <row r="5" spans="2:17" ht="15.75" customHeight="1" thickTop="1" x14ac:dyDescent="0.25">
      <c r="B5" s="153" t="s">
        <v>52</v>
      </c>
      <c r="C5" s="154"/>
      <c r="D5" s="154"/>
      <c r="E5" s="154"/>
      <c r="F5" s="155"/>
      <c r="G5" s="2"/>
      <c r="H5" s="3"/>
      <c r="I5" s="3"/>
      <c r="J5" s="3"/>
    </row>
    <row r="6" spans="2:17" ht="15" customHeight="1" x14ac:dyDescent="0.25">
      <c r="B6" s="156"/>
      <c r="C6" s="157"/>
      <c r="D6" s="157"/>
      <c r="E6" s="157"/>
      <c r="F6" s="158"/>
      <c r="G6" s="2"/>
      <c r="H6" s="3"/>
      <c r="I6" s="4"/>
      <c r="J6" s="4"/>
      <c r="K6" s="5"/>
      <c r="L6" s="5"/>
      <c r="M6" s="5"/>
      <c r="N6" s="5"/>
      <c r="O6" s="5"/>
      <c r="P6" s="5"/>
    </row>
    <row r="7" spans="2:17" ht="15.75" thickBot="1" x14ac:dyDescent="0.3">
      <c r="B7" s="6"/>
      <c r="C7" s="7"/>
      <c r="D7" s="7"/>
      <c r="E7" s="7"/>
      <c r="F7" s="8"/>
      <c r="G7" s="9"/>
      <c r="H7" s="3"/>
      <c r="I7" s="4"/>
      <c r="J7" s="4"/>
      <c r="K7" s="5"/>
      <c r="L7" s="5"/>
      <c r="M7" s="5"/>
      <c r="N7" s="5"/>
      <c r="O7" s="5"/>
      <c r="P7" s="5"/>
    </row>
    <row r="8" spans="2:17" ht="15.75" thickBot="1" x14ac:dyDescent="0.3">
      <c r="B8" s="6"/>
      <c r="C8" s="7"/>
      <c r="D8" s="10" t="s">
        <v>1</v>
      </c>
      <c r="E8" s="11"/>
      <c r="F8" s="12"/>
      <c r="G8" s="13"/>
      <c r="H8" s="3"/>
      <c r="I8" s="4"/>
      <c r="J8" s="4"/>
      <c r="K8" s="5"/>
      <c r="L8" s="5"/>
      <c r="M8" s="5"/>
      <c r="N8" s="5"/>
      <c r="O8" s="5"/>
      <c r="P8" s="5"/>
    </row>
    <row r="9" spans="2:17" ht="16.5" thickTop="1" thickBot="1" x14ac:dyDescent="0.3">
      <c r="B9" s="6"/>
      <c r="C9" s="159" t="s">
        <v>2</v>
      </c>
      <c r="D9" s="7"/>
      <c r="E9" s="14"/>
      <c r="F9" s="8"/>
      <c r="G9" s="9"/>
      <c r="H9" s="15"/>
      <c r="I9" s="162" t="s">
        <v>3</v>
      </c>
      <c r="J9" s="163"/>
      <c r="K9" s="163"/>
      <c r="L9" s="163"/>
      <c r="M9" s="163"/>
      <c r="N9" s="163"/>
      <c r="O9" s="163"/>
      <c r="P9" s="163"/>
      <c r="Q9" s="16"/>
    </row>
    <row r="10" spans="2:17" ht="16.5" thickTop="1" thickBot="1" x14ac:dyDescent="0.3">
      <c r="B10" s="6"/>
      <c r="C10" s="160"/>
      <c r="D10" s="17"/>
      <c r="E10" s="14"/>
      <c r="F10" s="8"/>
      <c r="G10" s="9"/>
      <c r="H10" s="18"/>
      <c r="I10" s="164"/>
      <c r="J10" s="164"/>
      <c r="K10" s="164"/>
      <c r="L10" s="164"/>
      <c r="M10" s="164"/>
      <c r="N10" s="164"/>
      <c r="O10" s="164"/>
      <c r="P10" s="164"/>
      <c r="Q10" s="8"/>
    </row>
    <row r="11" spans="2:17" ht="16.5" thickTop="1" thickBot="1" x14ac:dyDescent="0.3">
      <c r="B11" s="6"/>
      <c r="C11" s="161"/>
      <c r="D11" s="7"/>
      <c r="E11" s="14"/>
      <c r="F11" s="8"/>
      <c r="G11" s="9"/>
      <c r="H11" s="6"/>
      <c r="I11" s="19"/>
      <c r="J11" s="19"/>
      <c r="K11" s="19"/>
      <c r="L11" s="19"/>
      <c r="M11" s="19"/>
      <c r="N11" s="19"/>
      <c r="O11" s="19"/>
      <c r="P11" s="19"/>
      <c r="Q11" s="8"/>
    </row>
    <row r="12" spans="2:17" ht="15.75" thickBot="1" x14ac:dyDescent="0.3">
      <c r="B12" s="6"/>
      <c r="C12" s="165" t="s">
        <v>4</v>
      </c>
      <c r="D12" s="7"/>
      <c r="E12" s="14"/>
      <c r="F12" s="8"/>
      <c r="G12" s="9"/>
      <c r="H12" s="6"/>
      <c r="I12" s="7"/>
      <c r="J12" s="7"/>
      <c r="K12" s="7"/>
      <c r="L12" s="7"/>
      <c r="M12" s="7"/>
      <c r="N12" s="7"/>
      <c r="O12" s="7"/>
      <c r="P12" s="7"/>
      <c r="Q12" s="8"/>
    </row>
    <row r="13" spans="2:17" ht="16.5" thickTop="1" thickBot="1" x14ac:dyDescent="0.3">
      <c r="B13" s="6"/>
      <c r="C13" s="166"/>
      <c r="D13" s="20"/>
      <c r="E13" s="14"/>
      <c r="F13" s="8"/>
      <c r="G13" s="9"/>
      <c r="H13" s="6"/>
      <c r="I13" s="131" t="s">
        <v>1</v>
      </c>
      <c r="J13" s="133"/>
      <c r="K13" s="7"/>
      <c r="L13" s="7"/>
      <c r="M13" s="19"/>
      <c r="N13" s="7"/>
      <c r="O13" s="7"/>
      <c r="P13" s="7"/>
      <c r="Q13" s="8"/>
    </row>
    <row r="14" spans="2:17" ht="16.5" thickTop="1" thickBot="1" x14ac:dyDescent="0.3">
      <c r="B14" s="6"/>
      <c r="C14" s="167"/>
      <c r="D14" s="7"/>
      <c r="E14" s="14"/>
      <c r="F14" s="8"/>
      <c r="G14" s="9"/>
      <c r="H14" s="6"/>
      <c r="I14" s="7"/>
      <c r="J14" s="7"/>
      <c r="K14" s="7"/>
      <c r="L14" s="7"/>
      <c r="M14" s="7"/>
      <c r="N14" s="7"/>
      <c r="O14" s="7"/>
      <c r="P14" s="7"/>
      <c r="Q14" s="8"/>
    </row>
    <row r="15" spans="2:17" ht="15.75" thickBot="1" x14ac:dyDescent="0.3">
      <c r="B15" s="6"/>
      <c r="C15" s="168"/>
      <c r="D15" s="7"/>
      <c r="E15" s="14"/>
      <c r="F15" s="8"/>
      <c r="G15" s="9"/>
      <c r="H15" s="6"/>
      <c r="I15" s="21" t="s">
        <v>5</v>
      </c>
      <c r="J15" s="22"/>
      <c r="K15" s="23"/>
      <c r="L15" s="24"/>
      <c r="M15" s="25"/>
      <c r="N15" s="7"/>
      <c r="O15" s="7"/>
      <c r="P15" s="7"/>
      <c r="Q15" s="8"/>
    </row>
    <row r="16" spans="2:17" ht="15.75" customHeight="1" thickTop="1" thickBot="1" x14ac:dyDescent="0.3">
      <c r="B16" s="6"/>
      <c r="C16" s="128" t="s">
        <v>51</v>
      </c>
      <c r="D16" s="7"/>
      <c r="E16" s="14"/>
      <c r="F16" s="8"/>
      <c r="G16" s="9"/>
      <c r="H16" s="6"/>
      <c r="I16" s="26" t="s">
        <v>6</v>
      </c>
      <c r="J16" s="27"/>
      <c r="K16" s="28"/>
      <c r="L16" s="29">
        <v>0</v>
      </c>
      <c r="M16" s="30"/>
      <c r="N16" s="7"/>
      <c r="O16" s="7"/>
      <c r="P16" s="7"/>
      <c r="Q16" s="8"/>
    </row>
    <row r="17" spans="2:17" ht="16.5" thickTop="1" thickBot="1" x14ac:dyDescent="0.3">
      <c r="B17" s="6"/>
      <c r="C17" s="129"/>
      <c r="D17" s="31"/>
      <c r="E17" s="14"/>
      <c r="F17" s="8"/>
      <c r="G17" s="9"/>
      <c r="H17" s="6"/>
      <c r="I17" s="7"/>
      <c r="J17" s="7"/>
      <c r="K17" s="7"/>
      <c r="L17" s="7"/>
      <c r="M17" s="7"/>
      <c r="N17" s="7"/>
      <c r="O17" s="7"/>
      <c r="P17" s="7"/>
      <c r="Q17" s="8"/>
    </row>
    <row r="18" spans="2:17" ht="16.5" thickTop="1" thickBot="1" x14ac:dyDescent="0.3">
      <c r="B18" s="6"/>
      <c r="C18" s="129"/>
      <c r="D18" s="7"/>
      <c r="E18" s="14"/>
      <c r="F18" s="8"/>
      <c r="G18" s="9"/>
      <c r="H18" s="6"/>
      <c r="I18" s="131" t="s">
        <v>7</v>
      </c>
      <c r="J18" s="132"/>
      <c r="K18" s="133"/>
      <c r="L18" s="7"/>
      <c r="M18" s="7"/>
      <c r="N18" s="32"/>
      <c r="O18" s="32"/>
      <c r="P18" s="32"/>
      <c r="Q18" s="8"/>
    </row>
    <row r="19" spans="2:17" ht="15.75" thickBot="1" x14ac:dyDescent="0.3">
      <c r="B19" s="6"/>
      <c r="C19" s="130"/>
      <c r="D19" s="7"/>
      <c r="E19" s="14"/>
      <c r="F19" s="8"/>
      <c r="G19" s="9"/>
      <c r="H19" s="6"/>
      <c r="I19" s="33"/>
      <c r="J19" s="33"/>
      <c r="K19" s="33"/>
      <c r="L19" s="33"/>
      <c r="M19" s="33"/>
      <c r="N19" s="33"/>
      <c r="O19" s="33"/>
      <c r="P19" s="33"/>
      <c r="Q19" s="8"/>
    </row>
    <row r="20" spans="2:17" ht="15.75" customHeight="1" thickBot="1" x14ac:dyDescent="0.3">
      <c r="B20" s="6"/>
      <c r="C20" s="34"/>
      <c r="D20" s="7"/>
      <c r="E20" s="14"/>
      <c r="F20" s="8"/>
      <c r="G20" s="9"/>
      <c r="H20" s="6"/>
      <c r="I20" s="35"/>
      <c r="J20" s="36" t="s">
        <v>8</v>
      </c>
      <c r="K20" s="36" t="s">
        <v>9</v>
      </c>
      <c r="L20" s="36" t="s">
        <v>10</v>
      </c>
      <c r="M20" s="36" t="s">
        <v>11</v>
      </c>
      <c r="N20" s="36" t="s">
        <v>12</v>
      </c>
      <c r="O20" s="37" t="s">
        <v>13</v>
      </c>
      <c r="P20" s="36" t="s">
        <v>14</v>
      </c>
      <c r="Q20" s="8"/>
    </row>
    <row r="21" spans="2:17" ht="15.75" thickBot="1" x14ac:dyDescent="0.3">
      <c r="B21" s="6"/>
      <c r="C21" s="38" t="s">
        <v>15</v>
      </c>
      <c r="D21" s="131" t="s">
        <v>7</v>
      </c>
      <c r="E21" s="134"/>
      <c r="F21" s="12"/>
      <c r="G21" s="13"/>
      <c r="H21" s="6"/>
      <c r="I21" s="39" t="s">
        <v>16</v>
      </c>
      <c r="J21" s="40">
        <f>L15</f>
        <v>0</v>
      </c>
      <c r="K21" s="40">
        <f>H50</f>
        <v>0</v>
      </c>
      <c r="L21" s="40">
        <f>N50</f>
        <v>0</v>
      </c>
      <c r="M21" s="40">
        <f>D61</f>
        <v>0</v>
      </c>
      <c r="N21" s="40">
        <f>H61</f>
        <v>0</v>
      </c>
      <c r="O21" s="41">
        <f>K61</f>
        <v>0</v>
      </c>
      <c r="P21" s="40">
        <f>SUM(J21:O21)</f>
        <v>0</v>
      </c>
      <c r="Q21" s="8"/>
    </row>
    <row r="22" spans="2:17" ht="15.75" thickBot="1" x14ac:dyDescent="0.3">
      <c r="B22" s="6"/>
      <c r="C22" s="114" t="s">
        <v>17</v>
      </c>
      <c r="D22" s="7"/>
      <c r="E22" s="14"/>
      <c r="F22" s="8"/>
      <c r="G22" s="9"/>
      <c r="H22" s="6"/>
      <c r="I22" s="42" t="s">
        <v>2</v>
      </c>
      <c r="J22" s="43" t="e">
        <f>D47</f>
        <v>#DIV/0!</v>
      </c>
      <c r="K22" s="43" t="e">
        <f>H47</f>
        <v>#DIV/0!</v>
      </c>
      <c r="L22" s="43" t="e">
        <f>N47</f>
        <v>#DIV/0!</v>
      </c>
      <c r="M22" s="43" t="e">
        <f>D58</f>
        <v>#DIV/0!</v>
      </c>
      <c r="N22" s="43" t="e">
        <f>H58</f>
        <v>#DIV/0!</v>
      </c>
      <c r="O22" s="44" t="e">
        <f>K58</f>
        <v>#DIV/0!</v>
      </c>
      <c r="P22" s="43" t="e">
        <f>SUM(J22:O22)</f>
        <v>#DIV/0!</v>
      </c>
      <c r="Q22" s="8"/>
    </row>
    <row r="23" spans="2:17" ht="16.5" thickTop="1" thickBot="1" x14ac:dyDescent="0.3">
      <c r="B23" s="6"/>
      <c r="C23" s="115"/>
      <c r="D23" s="141" t="e">
        <f>SUM(P22)+IF(P22=0,D35,0)</f>
        <v>#DIV/0!</v>
      </c>
      <c r="E23" s="127"/>
      <c r="F23" s="8"/>
      <c r="G23" s="9"/>
      <c r="H23" s="6"/>
      <c r="I23" s="46" t="s">
        <v>18</v>
      </c>
      <c r="J23" s="47" t="e">
        <f>D48</f>
        <v>#DIV/0!</v>
      </c>
      <c r="K23" s="47" t="e">
        <f>H48</f>
        <v>#DIV/0!</v>
      </c>
      <c r="L23" s="47" t="e">
        <f>N48</f>
        <v>#DIV/0!</v>
      </c>
      <c r="M23" s="47" t="e">
        <f>D59</f>
        <v>#DIV/0!</v>
      </c>
      <c r="N23" s="47" t="e">
        <f>H59</f>
        <v>#DIV/0!</v>
      </c>
      <c r="O23" s="48" t="e">
        <f>K59</f>
        <v>#DIV/0!</v>
      </c>
      <c r="P23" s="47" t="e">
        <f>SUM(J23:O23)</f>
        <v>#DIV/0!</v>
      </c>
      <c r="Q23" s="8"/>
    </row>
    <row r="24" spans="2:17" ht="15.75" thickTop="1" x14ac:dyDescent="0.25">
      <c r="B24" s="6"/>
      <c r="C24" s="116" t="s">
        <v>18</v>
      </c>
      <c r="D24" s="143" t="s">
        <v>18</v>
      </c>
      <c r="E24" s="144"/>
      <c r="F24" s="8"/>
      <c r="G24" s="9"/>
      <c r="H24" s="6"/>
      <c r="I24" s="104"/>
      <c r="J24" s="103"/>
      <c r="K24" s="103"/>
      <c r="L24" s="103"/>
      <c r="M24" s="103"/>
      <c r="N24" s="103"/>
      <c r="O24" s="103"/>
      <c r="P24" s="103"/>
      <c r="Q24" s="8"/>
    </row>
    <row r="25" spans="2:17" x14ac:dyDescent="0.25">
      <c r="B25" s="6"/>
      <c r="C25" s="117"/>
      <c r="D25" s="145"/>
      <c r="E25" s="112"/>
      <c r="F25" s="8"/>
      <c r="G25" s="9"/>
      <c r="H25" s="6"/>
      <c r="I25" s="105"/>
      <c r="J25" s="106"/>
      <c r="K25" s="106"/>
      <c r="L25" s="106"/>
      <c r="M25" s="106"/>
      <c r="N25" s="106"/>
      <c r="O25" s="106"/>
      <c r="P25" s="106"/>
      <c r="Q25" s="8"/>
    </row>
    <row r="26" spans="2:17" ht="15.75" thickBot="1" x14ac:dyDescent="0.3">
      <c r="B26" s="6"/>
      <c r="C26" s="118"/>
      <c r="D26" s="146"/>
      <c r="E26" s="113"/>
      <c r="F26" s="8"/>
      <c r="G26" s="9"/>
      <c r="H26" s="135" t="s">
        <v>20</v>
      </c>
      <c r="I26" s="136"/>
      <c r="J26" s="136"/>
      <c r="K26" s="136"/>
      <c r="L26" s="136"/>
      <c r="M26" s="136"/>
      <c r="N26" s="136"/>
      <c r="O26" s="136"/>
      <c r="P26" s="136"/>
      <c r="Q26" s="137"/>
    </row>
    <row r="27" spans="2:17" ht="16.5" thickTop="1" thickBot="1" x14ac:dyDescent="0.3">
      <c r="B27" s="6"/>
      <c r="C27" s="119"/>
      <c r="D27" s="142" t="e">
        <f>SUM(P23)+IF(P23=0,D39,0)</f>
        <v>#DIV/0!</v>
      </c>
      <c r="E27" s="127"/>
      <c r="F27" s="8"/>
      <c r="G27" s="9"/>
      <c r="H27" s="138"/>
      <c r="I27" s="136"/>
      <c r="J27" s="136"/>
      <c r="K27" s="139"/>
      <c r="L27" s="139"/>
      <c r="M27" s="139"/>
      <c r="N27" s="139"/>
      <c r="O27" s="139"/>
      <c r="P27" s="139"/>
      <c r="Q27" s="140"/>
    </row>
    <row r="28" spans="2:17" ht="16.5" thickTop="1" thickBot="1" x14ac:dyDescent="0.3">
      <c r="B28" s="6"/>
      <c r="C28" s="107" t="s">
        <v>21</v>
      </c>
      <c r="D28" s="7"/>
      <c r="E28" s="14"/>
      <c r="F28" s="8"/>
      <c r="G28" s="9"/>
      <c r="I28" s="109"/>
      <c r="J28" s="110"/>
      <c r="K28" s="9"/>
      <c r="L28" s="9"/>
      <c r="M28" s="51"/>
      <c r="N28" s="9"/>
      <c r="O28" s="9"/>
      <c r="P28" s="9"/>
    </row>
    <row r="29" spans="2:17" ht="16.5" thickTop="1" thickBot="1" x14ac:dyDescent="0.3">
      <c r="B29" s="6"/>
      <c r="C29" s="108"/>
      <c r="D29" s="126" t="e">
        <f>+SUM(D23+D27)</f>
        <v>#DIV/0!</v>
      </c>
      <c r="E29" s="127"/>
      <c r="F29" s="8"/>
      <c r="G29" s="9"/>
      <c r="I29" s="54"/>
      <c r="J29" s="55"/>
      <c r="M29" s="56"/>
    </row>
    <row r="30" spans="2:17" ht="15.75" customHeight="1" x14ac:dyDescent="0.25">
      <c r="B30" s="6"/>
      <c r="C30" s="111"/>
      <c r="D30" s="112"/>
      <c r="E30" s="112"/>
      <c r="F30" s="8"/>
      <c r="G30" s="9"/>
      <c r="I30" s="54"/>
      <c r="J30" s="55"/>
    </row>
    <row r="31" spans="2:17" ht="15.75" thickBot="1" x14ac:dyDescent="0.3">
      <c r="B31" s="57"/>
      <c r="C31" s="113"/>
      <c r="D31" s="113"/>
      <c r="E31" s="113"/>
      <c r="F31" s="58"/>
      <c r="G31" s="9"/>
      <c r="I31" s="55"/>
      <c r="J31" s="55"/>
    </row>
    <row r="32" spans="2:17" ht="15" customHeight="1" thickTop="1" x14ac:dyDescent="0.25">
      <c r="B32" s="9"/>
      <c r="C32" s="59"/>
      <c r="D32" s="59"/>
      <c r="E32" s="59"/>
      <c r="F32" s="60"/>
      <c r="G32" s="9"/>
    </row>
    <row r="33" spans="2:16" ht="15.75" hidden="1" thickBot="1" x14ac:dyDescent="0.3">
      <c r="B33" s="7"/>
      <c r="C33" s="61"/>
      <c r="D33" s="62"/>
      <c r="E33" s="62"/>
      <c r="F33" s="9"/>
      <c r="G33" s="9"/>
      <c r="I33" s="54"/>
      <c r="J33" s="55"/>
    </row>
    <row r="34" spans="2:16" ht="15.75" hidden="1" thickBot="1" x14ac:dyDescent="0.3">
      <c r="B34" s="7"/>
      <c r="C34" s="114" t="s">
        <v>17</v>
      </c>
      <c r="D34" s="7"/>
      <c r="E34" s="14"/>
      <c r="F34" s="9"/>
      <c r="G34" s="9"/>
    </row>
    <row r="35" spans="2:16" ht="16.5" hidden="1" thickTop="1" thickBot="1" x14ac:dyDescent="0.3">
      <c r="B35" s="7"/>
      <c r="C35" s="115"/>
      <c r="D35" s="45" t="e">
        <f>SUM(D10/D13*D17*0.02)</f>
        <v>#DIV/0!</v>
      </c>
      <c r="E35" s="45"/>
      <c r="F35" s="9"/>
      <c r="G35" s="9"/>
    </row>
    <row r="36" spans="2:16" ht="15.75" hidden="1" thickTop="1" x14ac:dyDescent="0.25">
      <c r="B36" s="7"/>
      <c r="C36" s="116" t="s">
        <v>18</v>
      </c>
      <c r="D36" s="120" t="s">
        <v>19</v>
      </c>
      <c r="E36" s="123"/>
      <c r="F36" s="9"/>
      <c r="G36" s="9"/>
    </row>
    <row r="37" spans="2:16" hidden="1" x14ac:dyDescent="0.25">
      <c r="B37" s="7"/>
      <c r="C37" s="117"/>
      <c r="D37" s="121"/>
      <c r="E37" s="124"/>
      <c r="F37" s="9"/>
      <c r="G37" s="9"/>
    </row>
    <row r="38" spans="2:16" ht="15.75" hidden="1" thickBot="1" x14ac:dyDescent="0.3">
      <c r="B38" s="7"/>
      <c r="C38" s="118"/>
      <c r="D38" s="122"/>
      <c r="E38" s="125"/>
      <c r="F38" s="9"/>
      <c r="G38" s="9"/>
    </row>
    <row r="39" spans="2:16" ht="16.5" hidden="1" thickTop="1" thickBot="1" x14ac:dyDescent="0.3">
      <c r="B39" s="7"/>
      <c r="C39" s="119"/>
      <c r="D39" s="49" t="e">
        <f>SUM(D10*0.311)/D10*D23</f>
        <v>#DIV/0!</v>
      </c>
      <c r="E39" s="50"/>
      <c r="F39" s="9"/>
      <c r="G39" s="9"/>
      <c r="J39" s="63" t="s">
        <v>22</v>
      </c>
      <c r="K39" s="64"/>
    </row>
    <row r="40" spans="2:16" ht="15.75" hidden="1" thickBot="1" x14ac:dyDescent="0.3">
      <c r="B40" s="7"/>
      <c r="C40" s="107" t="s">
        <v>21</v>
      </c>
      <c r="D40" s="7"/>
      <c r="E40" s="14"/>
      <c r="F40" s="9"/>
      <c r="G40" s="9"/>
      <c r="J40" s="65" t="s">
        <v>23</v>
      </c>
      <c r="K40" s="66" t="e">
        <f>P22+P23</f>
        <v>#DIV/0!</v>
      </c>
    </row>
    <row r="41" spans="2:16" ht="16.5" hidden="1" thickTop="1" thickBot="1" x14ac:dyDescent="0.3">
      <c r="B41" s="7"/>
      <c r="C41" s="108"/>
      <c r="D41" s="52" t="e">
        <f>+SUM(D35+D39)</f>
        <v>#DIV/0!</v>
      </c>
      <c r="E41" s="53"/>
      <c r="F41" s="9"/>
      <c r="G41" s="9"/>
      <c r="J41" s="67" t="s">
        <v>24</v>
      </c>
      <c r="K41" s="68" t="e">
        <f>P22+P25</f>
        <v>#DIV/0!</v>
      </c>
    </row>
    <row r="42" spans="2:16" hidden="1" x14ac:dyDescent="0.25">
      <c r="C42" s="69"/>
      <c r="D42" s="9"/>
      <c r="E42" s="9"/>
      <c r="F42" s="9"/>
      <c r="G42" s="9"/>
    </row>
    <row r="43" spans="2:16" hidden="1" x14ac:dyDescent="0.25">
      <c r="C43" s="69" t="s">
        <v>8</v>
      </c>
      <c r="D43" s="9" t="s">
        <v>25</v>
      </c>
      <c r="E43" s="9"/>
      <c r="F43" s="9" t="s">
        <v>9</v>
      </c>
      <c r="G43" s="9"/>
      <c r="H43" s="70"/>
      <c r="J43" t="s">
        <v>10</v>
      </c>
      <c r="N43" s="70"/>
      <c r="O43" s="70"/>
    </row>
    <row r="44" spans="2:16" hidden="1" x14ac:dyDescent="0.25">
      <c r="C44" s="71" t="s">
        <v>26</v>
      </c>
      <c r="D44" s="72" t="e">
        <f>D35/D17</f>
        <v>#DIV/0!</v>
      </c>
      <c r="E44" s="73"/>
      <c r="F44" s="73" t="s">
        <v>27</v>
      </c>
      <c r="G44" s="73"/>
      <c r="H44" s="74" t="e">
        <f>H47/H50</f>
        <v>#DIV/0!</v>
      </c>
      <c r="I44" s="75"/>
      <c r="J44" s="76" t="s">
        <v>27</v>
      </c>
      <c r="K44" s="77"/>
      <c r="L44" s="77"/>
      <c r="M44" s="77"/>
      <c r="N44" s="74" t="e">
        <f>N47/N50</f>
        <v>#DIV/0!</v>
      </c>
      <c r="O44" s="72"/>
      <c r="P44" s="75"/>
    </row>
    <row r="45" spans="2:16" hidden="1" x14ac:dyDescent="0.25">
      <c r="C45" s="71" t="s">
        <v>28</v>
      </c>
      <c r="D45" s="72" t="e">
        <f>D39/D17</f>
        <v>#DIV/0!</v>
      </c>
      <c r="E45" s="73"/>
      <c r="F45" s="73" t="s">
        <v>29</v>
      </c>
      <c r="G45" s="73"/>
      <c r="H45" s="78" t="e">
        <f>H48/H50</f>
        <v>#DIV/0!</v>
      </c>
      <c r="I45" s="75"/>
      <c r="J45" s="79" t="s">
        <v>29</v>
      </c>
      <c r="K45" s="71"/>
      <c r="L45" s="71"/>
      <c r="M45" s="71"/>
      <c r="N45" s="78" t="e">
        <f>N48/N50</f>
        <v>#DIV/0!</v>
      </c>
      <c r="O45" s="72"/>
      <c r="P45" s="75"/>
    </row>
    <row r="46" spans="2:16" hidden="1" x14ac:dyDescent="0.25">
      <c r="B46" s="80" t="s">
        <v>30</v>
      </c>
      <c r="C46" s="71"/>
      <c r="D46" s="72"/>
      <c r="E46" s="73"/>
      <c r="F46" s="73"/>
      <c r="G46" s="73"/>
      <c r="H46" s="78"/>
      <c r="I46" s="75"/>
      <c r="J46" s="79"/>
      <c r="K46" s="71"/>
      <c r="L46" s="71"/>
      <c r="M46" s="71"/>
      <c r="N46" s="78"/>
      <c r="O46" s="72"/>
      <c r="P46" s="75"/>
    </row>
    <row r="47" spans="2:16" hidden="1" x14ac:dyDescent="0.25">
      <c r="B47" s="81" t="e">
        <f>D44*12</f>
        <v>#DIV/0!</v>
      </c>
      <c r="C47" s="71" t="s">
        <v>31</v>
      </c>
      <c r="D47" s="72" t="e">
        <f>D44*L15</f>
        <v>#DIV/0!</v>
      </c>
      <c r="E47" s="73"/>
      <c r="F47" s="73" t="s">
        <v>32</v>
      </c>
      <c r="G47" s="73"/>
      <c r="H47" s="78" t="e">
        <f>IF(($H$50&lt;12), ( (H50/12)*$B$47*(1+$L$16) ),($B$47*(1+$L$16)))</f>
        <v>#DIV/0!</v>
      </c>
      <c r="I47" s="75"/>
      <c r="J47" s="79" t="s">
        <v>33</v>
      </c>
      <c r="K47" s="71"/>
      <c r="L47" s="71"/>
      <c r="M47" s="71"/>
      <c r="N47" s="78" t="e">
        <f>IF(($N$50&lt;12), ( (N50/12)*H47*(1+$L$16) ),(H47*(1+$L$16)))</f>
        <v>#DIV/0!</v>
      </c>
      <c r="O47" s="72"/>
      <c r="P47" s="75"/>
    </row>
    <row r="48" spans="2:16" hidden="1" x14ac:dyDescent="0.25">
      <c r="B48" s="82" t="e">
        <f>D45*12</f>
        <v>#DIV/0!</v>
      </c>
      <c r="C48" s="71" t="s">
        <v>34</v>
      </c>
      <c r="D48" s="72" t="e">
        <f>D45*L15</f>
        <v>#DIV/0!</v>
      </c>
      <c r="E48" s="73"/>
      <c r="F48" s="73" t="s">
        <v>35</v>
      </c>
      <c r="G48" s="73"/>
      <c r="H48" s="78" t="e">
        <f>IF(($H$50&lt;12), ( (H50/12)*$B$48*(1+$L$16) ), ($B$48*(1+$L$16)))</f>
        <v>#DIV/0!</v>
      </c>
      <c r="I48" s="75"/>
      <c r="J48" s="79" t="s">
        <v>36</v>
      </c>
      <c r="K48" s="71"/>
      <c r="L48" s="71"/>
      <c r="M48" s="71"/>
      <c r="N48" s="78" t="e">
        <f>IF(($N$50&lt;12), ( (N50/12)*H48*(1+$L$16) ), (H48*(1+$L$16)))</f>
        <v>#DIV/0!</v>
      </c>
      <c r="O48" s="72"/>
      <c r="P48" s="75"/>
    </row>
    <row r="49" spans="2:17" hidden="1" x14ac:dyDescent="0.25">
      <c r="C49" s="7"/>
      <c r="D49" s="72"/>
      <c r="E49" s="73"/>
      <c r="F49" s="73"/>
      <c r="G49" s="73"/>
      <c r="H49" s="78"/>
      <c r="I49" s="75"/>
      <c r="J49" s="79"/>
      <c r="K49" s="71"/>
      <c r="L49" s="71"/>
      <c r="M49" s="71"/>
      <c r="N49" s="78"/>
      <c r="O49" s="72"/>
      <c r="P49" s="75"/>
      <c r="Q49" s="75"/>
    </row>
    <row r="50" spans="2:17" hidden="1" x14ac:dyDescent="0.25">
      <c r="B50" s="83" t="s">
        <v>37</v>
      </c>
      <c r="C50" s="69"/>
      <c r="D50" s="9"/>
      <c r="E50" s="84"/>
      <c r="F50" s="84" t="s">
        <v>38</v>
      </c>
      <c r="G50" s="84"/>
      <c r="H50" s="85">
        <f>IF( (L15=0),0,IF(((D17-L15)&gt;12),12,IF((D17-L15)&lt;0,0,D17-L15)) )</f>
        <v>0</v>
      </c>
      <c r="I50" s="86"/>
      <c r="J50" s="87" t="s">
        <v>39</v>
      </c>
      <c r="K50" s="88"/>
      <c r="L50" s="88"/>
      <c r="M50" s="88"/>
      <c r="N50" s="85">
        <f>IF( (L15=0),0,IF(((D17-L15-H50)&gt;12),12,IF((D17-L15-H50)&lt;0,0,D17-L15-H50)))</f>
        <v>0</v>
      </c>
      <c r="O50" s="89"/>
      <c r="P50" s="86"/>
      <c r="Q50" s="86"/>
    </row>
    <row r="51" spans="2:17" hidden="1" x14ac:dyDescent="0.25">
      <c r="B51" s="83" t="s">
        <v>37</v>
      </c>
      <c r="C51" s="69"/>
      <c r="D51" s="9"/>
      <c r="E51" s="84"/>
      <c r="F51" s="84" t="s">
        <v>40</v>
      </c>
      <c r="G51" s="84"/>
      <c r="H51" s="90">
        <f>IF( (H50=12), ( D17-(L15+H50) ),0)</f>
        <v>0</v>
      </c>
      <c r="I51" s="86"/>
      <c r="J51" s="91" t="s">
        <v>41</v>
      </c>
      <c r="K51" s="92"/>
      <c r="L51" s="92"/>
      <c r="M51" s="92"/>
      <c r="N51" s="90">
        <f>IF( (N50=12), ( D17-(L15+H50+N50) ),0)</f>
        <v>0</v>
      </c>
      <c r="O51" s="89"/>
      <c r="P51" s="86"/>
      <c r="Q51" s="86"/>
    </row>
    <row r="52" spans="2:17" hidden="1" x14ac:dyDescent="0.25">
      <c r="B52" s="93"/>
      <c r="C52" s="94"/>
      <c r="D52" s="89"/>
      <c r="E52" s="84"/>
      <c r="F52" s="84"/>
      <c r="G52" s="84"/>
      <c r="H52" s="95"/>
      <c r="I52" s="86"/>
      <c r="J52" s="86"/>
      <c r="K52" s="86"/>
      <c r="L52" s="86"/>
      <c r="M52" s="86"/>
      <c r="N52" s="86"/>
      <c r="O52" s="86"/>
      <c r="P52" s="86"/>
      <c r="Q52" s="86"/>
    </row>
    <row r="53" spans="2:17" hidden="1" x14ac:dyDescent="0.25">
      <c r="B53" s="93"/>
      <c r="C53" s="94"/>
      <c r="D53" s="89"/>
      <c r="E53" s="84"/>
      <c r="F53" s="84"/>
      <c r="G53" s="84"/>
      <c r="H53" s="95"/>
      <c r="I53" s="86"/>
      <c r="J53" s="86"/>
      <c r="K53" s="86"/>
      <c r="L53" s="86"/>
      <c r="M53" s="86"/>
      <c r="N53" s="86"/>
      <c r="O53" s="86"/>
      <c r="P53" s="86"/>
      <c r="Q53" s="86"/>
    </row>
    <row r="54" spans="2:17" hidden="1" x14ac:dyDescent="0.25">
      <c r="B54" s="93"/>
      <c r="C54" s="94" t="s">
        <v>11</v>
      </c>
      <c r="D54" s="89"/>
      <c r="E54" s="84"/>
      <c r="F54" s="84" t="s">
        <v>12</v>
      </c>
      <c r="G54" s="84"/>
      <c r="H54" s="95"/>
      <c r="I54" s="86"/>
      <c r="J54" s="84" t="s">
        <v>13</v>
      </c>
      <c r="K54" s="95"/>
      <c r="L54" s="86"/>
      <c r="M54" s="86"/>
      <c r="N54" s="86"/>
      <c r="O54" s="86"/>
      <c r="P54" s="86"/>
      <c r="Q54" s="86"/>
    </row>
    <row r="55" spans="2:17" hidden="1" x14ac:dyDescent="0.25">
      <c r="B55" s="93"/>
      <c r="C55" s="71" t="s">
        <v>27</v>
      </c>
      <c r="D55" s="72" t="e">
        <f>D58/D61</f>
        <v>#DIV/0!</v>
      </c>
      <c r="E55" s="73"/>
      <c r="F55" s="73" t="s">
        <v>27</v>
      </c>
      <c r="G55" s="73"/>
      <c r="H55" s="96" t="e">
        <f>H58/H61</f>
        <v>#DIV/0!</v>
      </c>
      <c r="J55" s="73" t="s">
        <v>27</v>
      </c>
      <c r="K55" s="96" t="e">
        <f>K58/K61</f>
        <v>#DIV/0!</v>
      </c>
    </row>
    <row r="56" spans="2:17" hidden="1" x14ac:dyDescent="0.25">
      <c r="B56" s="93"/>
      <c r="C56" s="71" t="s">
        <v>29</v>
      </c>
      <c r="D56" s="72" t="e">
        <f>D59/D61</f>
        <v>#DIV/0!</v>
      </c>
      <c r="E56" s="73"/>
      <c r="F56" s="73" t="s">
        <v>29</v>
      </c>
      <c r="G56" s="73"/>
      <c r="H56" s="97" t="e">
        <f>H59/H61</f>
        <v>#DIV/0!</v>
      </c>
      <c r="J56" s="73" t="s">
        <v>29</v>
      </c>
      <c r="K56" s="97" t="e">
        <f>K59/K61</f>
        <v>#DIV/0!</v>
      </c>
    </row>
    <row r="57" spans="2:17" hidden="1" x14ac:dyDescent="0.25">
      <c r="B57" s="93"/>
      <c r="C57" s="71"/>
      <c r="D57" s="72"/>
      <c r="E57" s="73"/>
      <c r="F57" s="73"/>
      <c r="G57" s="73"/>
      <c r="H57" s="78"/>
      <c r="J57" s="73"/>
      <c r="K57" s="78"/>
    </row>
    <row r="58" spans="2:17" hidden="1" x14ac:dyDescent="0.25">
      <c r="B58" s="93"/>
      <c r="C58" s="71" t="s">
        <v>42</v>
      </c>
      <c r="D58" s="72" t="e">
        <f>IF(($D$61&lt;12), ( (D61/12)*N47*(1+$L$16) ),(N47*(1+$L$16)))</f>
        <v>#DIV/0!</v>
      </c>
      <c r="E58" s="73"/>
      <c r="F58" s="73" t="s">
        <v>43</v>
      </c>
      <c r="G58" s="73"/>
      <c r="H58" s="78" t="e">
        <f>IF(($H$61&lt;12), ( (H61/12)*D58*(1+$L$16) ),(D58*(1+$L$16)))</f>
        <v>#DIV/0!</v>
      </c>
      <c r="J58" s="73" t="s">
        <v>44</v>
      </c>
      <c r="K58" s="78" t="e">
        <f>IF(($K$61&lt;12), ( (K61/12)*H58*(1+$L$16) ),(H58*(1+$L$16)))</f>
        <v>#DIV/0!</v>
      </c>
    </row>
    <row r="59" spans="2:17" hidden="1" x14ac:dyDescent="0.25">
      <c r="B59" s="93"/>
      <c r="C59" s="71" t="s">
        <v>45</v>
      </c>
      <c r="D59" s="72" t="e">
        <f>IF(($D$61&lt;12), ( (D61/12)*N48*(1+$L$16) ),(N48*(1+$L$16)))</f>
        <v>#DIV/0!</v>
      </c>
      <c r="E59" s="73"/>
      <c r="F59" s="73" t="s">
        <v>46</v>
      </c>
      <c r="G59" s="73"/>
      <c r="H59" s="78" t="e">
        <f>IF(($H$61&lt;12), ( (H61/12)*D59*(1+$L$16) ),(D59*(1+$L$16)))</f>
        <v>#DIV/0!</v>
      </c>
      <c r="I59" s="75"/>
      <c r="J59" s="73" t="s">
        <v>47</v>
      </c>
      <c r="K59" s="78" t="e">
        <f>IF(($K$61&lt;12), ( (K61/12)*H59*(1+$L$16) ),(H59*(1+$L$16)))</f>
        <v>#DIV/0!</v>
      </c>
    </row>
    <row r="60" spans="2:17" hidden="1" x14ac:dyDescent="0.25">
      <c r="B60" s="93"/>
      <c r="C60" s="88"/>
      <c r="D60" s="98"/>
      <c r="E60" s="99"/>
      <c r="F60" s="84"/>
      <c r="G60" s="84"/>
      <c r="H60" s="100"/>
      <c r="I60" s="93"/>
      <c r="J60" s="84"/>
      <c r="K60" s="100"/>
    </row>
    <row r="61" spans="2:17" hidden="1" x14ac:dyDescent="0.25">
      <c r="B61" s="93"/>
      <c r="C61" s="88" t="s">
        <v>39</v>
      </c>
      <c r="D61" s="98">
        <f>IF((L15=0),0,IF(((D17-L15-H50-N50)&gt;12),12,IF((D17-L15-H50-N50)&lt;0,0,D17-L15-H50-N50)))</f>
        <v>0</v>
      </c>
      <c r="E61" s="99"/>
      <c r="F61" s="84" t="s">
        <v>48</v>
      </c>
      <c r="G61" s="84"/>
      <c r="H61" s="100">
        <f>IF((L15=0),0,IF(((D17-L15-H50-N50-D61)&gt;12),12,IF((D17-L15-H50-N50-D61)&lt;0,0,D17-L15-H50-N50-D61)))</f>
        <v>0</v>
      </c>
      <c r="I61" s="93"/>
      <c r="J61" s="84" t="s">
        <v>49</v>
      </c>
      <c r="K61" s="100">
        <f>IF((L15=0),0,IF(((D17-L15-H50-N50-D61-H61)&gt;12),12,IF((D17-L15-H50-N50-D61-H61)&lt;0,0,D17-L15-H50-N50-D61-H61)))</f>
        <v>0</v>
      </c>
      <c r="L61" s="101"/>
      <c r="M61" s="101"/>
      <c r="N61" s="101"/>
      <c r="O61" s="101"/>
      <c r="P61" s="101"/>
      <c r="Q61" s="101"/>
    </row>
    <row r="62" spans="2:17" hidden="1" x14ac:dyDescent="0.25">
      <c r="B62" s="93"/>
      <c r="C62" s="88" t="s">
        <v>41</v>
      </c>
      <c r="D62" s="98">
        <f>IF( (D61=12), ( D17-(L15+H50+N50+D61) ),0)</f>
        <v>0</v>
      </c>
      <c r="E62" s="99"/>
      <c r="F62" s="84" t="s">
        <v>50</v>
      </c>
      <c r="G62" s="84"/>
      <c r="H62" s="102">
        <f>IF( (H61=12), ( D17-(L15+H50+N50+D61+H61) ),0)</f>
        <v>0</v>
      </c>
      <c r="I62" s="93"/>
      <c r="J62" s="84" t="s">
        <v>50</v>
      </c>
      <c r="K62" s="102">
        <f>IF( (H61=12), ( D17-(L15+H50+N50+D61+H61+K61) ),0)</f>
        <v>0</v>
      </c>
      <c r="L62" s="101"/>
      <c r="M62" s="101"/>
      <c r="N62" s="101"/>
      <c r="O62" s="101"/>
      <c r="P62" s="101"/>
      <c r="Q62" s="101"/>
    </row>
    <row r="63" spans="2:17" hidden="1" x14ac:dyDescent="0.25">
      <c r="B63" s="93"/>
      <c r="C63" s="94"/>
      <c r="D63" s="98"/>
      <c r="E63" s="9"/>
      <c r="F63" s="9"/>
      <c r="G63" s="9"/>
      <c r="H63" s="93"/>
      <c r="I63" s="93"/>
      <c r="L63" s="101"/>
      <c r="M63" s="101"/>
      <c r="N63" s="101"/>
      <c r="O63" s="101"/>
      <c r="P63" s="101"/>
      <c r="Q63" s="101"/>
    </row>
    <row r="64" spans="2:17" hidden="1" x14ac:dyDescent="0.25">
      <c r="B64" s="93"/>
      <c r="C64" s="94"/>
      <c r="D64" s="99"/>
      <c r="E64" s="9"/>
      <c r="F64" s="9"/>
      <c r="G64" s="9"/>
      <c r="H64" s="93"/>
      <c r="I64" s="93"/>
      <c r="J64" s="93"/>
      <c r="K64" s="93"/>
      <c r="L64" s="93"/>
      <c r="M64" s="93"/>
      <c r="N64" s="93"/>
      <c r="O64" s="93"/>
      <c r="P64" s="93"/>
      <c r="Q64" s="93"/>
    </row>
    <row r="65" spans="2:17" x14ac:dyDescent="0.25">
      <c r="B65" s="93"/>
      <c r="C65" s="94"/>
      <c r="D65" s="99"/>
      <c r="E65" s="9"/>
      <c r="F65" s="9"/>
      <c r="G65" s="9"/>
      <c r="H65" s="93"/>
      <c r="I65" s="93"/>
      <c r="J65" s="93"/>
      <c r="K65" s="93"/>
      <c r="L65" s="93"/>
      <c r="M65" s="93"/>
      <c r="N65" s="93"/>
      <c r="O65" s="93"/>
      <c r="P65" s="93"/>
      <c r="Q65" s="93"/>
    </row>
    <row r="66" spans="2:17" x14ac:dyDescent="0.25">
      <c r="B66" s="93"/>
      <c r="C66" s="94"/>
      <c r="D66" s="99"/>
      <c r="E66" s="9"/>
      <c r="F66" s="9"/>
      <c r="G66" s="9"/>
      <c r="H66" s="93"/>
      <c r="I66" s="93"/>
      <c r="J66" s="93"/>
      <c r="K66" s="93"/>
      <c r="L66" s="93"/>
      <c r="M66" s="93"/>
      <c r="N66" s="93"/>
      <c r="O66" s="93"/>
      <c r="P66" s="93"/>
      <c r="Q66" s="93"/>
    </row>
    <row r="67" spans="2:17" x14ac:dyDescent="0.25">
      <c r="B67" s="93"/>
      <c r="C67" s="94"/>
      <c r="D67" s="99"/>
      <c r="E67" s="99"/>
      <c r="F67" s="99"/>
      <c r="G67" s="99"/>
      <c r="H67" s="93"/>
      <c r="I67" s="93"/>
      <c r="J67" s="93"/>
      <c r="K67" s="93"/>
      <c r="L67" s="93"/>
      <c r="M67" s="93"/>
      <c r="N67" s="93"/>
      <c r="O67" s="93"/>
      <c r="P67" s="93"/>
      <c r="Q67" s="93"/>
    </row>
    <row r="68" spans="2:17" x14ac:dyDescent="0.25">
      <c r="B68" s="93"/>
      <c r="C68" s="94"/>
      <c r="D68" s="94"/>
      <c r="E68" s="94"/>
      <c r="F68" s="94"/>
      <c r="G68" s="94"/>
      <c r="H68" s="93"/>
      <c r="I68" s="93"/>
      <c r="J68" s="93"/>
      <c r="K68" s="93"/>
      <c r="L68" s="93"/>
      <c r="M68" s="93"/>
      <c r="N68" s="93"/>
      <c r="O68" s="93"/>
      <c r="P68" s="93"/>
      <c r="Q68" s="93"/>
    </row>
    <row r="69" spans="2:17" x14ac:dyDescent="0.25">
      <c r="B69" s="93"/>
      <c r="C69" s="93"/>
      <c r="D69" s="93"/>
      <c r="E69" s="93"/>
      <c r="F69" s="93"/>
      <c r="G69" s="93"/>
      <c r="H69" s="93"/>
      <c r="I69" s="93"/>
      <c r="J69" s="93"/>
      <c r="K69" s="93"/>
      <c r="L69" s="93"/>
      <c r="M69" s="93"/>
      <c r="N69" s="93"/>
      <c r="O69" s="93"/>
      <c r="P69" s="93"/>
      <c r="Q69" s="93"/>
    </row>
    <row r="70" spans="2:17" x14ac:dyDescent="0.25">
      <c r="F70" s="93"/>
      <c r="G70" s="93"/>
    </row>
    <row r="71" spans="2:17" x14ac:dyDescent="0.25">
      <c r="F71" s="93"/>
      <c r="G71" s="93"/>
    </row>
  </sheetData>
  <mergeCells count="24">
    <mergeCell ref="B2:F3"/>
    <mergeCell ref="B5:F6"/>
    <mergeCell ref="C9:C11"/>
    <mergeCell ref="I9:P10"/>
    <mergeCell ref="C12:C15"/>
    <mergeCell ref="I13:J13"/>
    <mergeCell ref="C16:C19"/>
    <mergeCell ref="I18:K18"/>
    <mergeCell ref="D21:E21"/>
    <mergeCell ref="C22:C23"/>
    <mergeCell ref="C24:C27"/>
    <mergeCell ref="H26:Q27"/>
    <mergeCell ref="D23:E23"/>
    <mergeCell ref="D27:E27"/>
    <mergeCell ref="D24:E26"/>
    <mergeCell ref="C40:C41"/>
    <mergeCell ref="C28:C29"/>
    <mergeCell ref="I28:J28"/>
    <mergeCell ref="C30:E31"/>
    <mergeCell ref="C34:C35"/>
    <mergeCell ref="C36:C39"/>
    <mergeCell ref="D36:D38"/>
    <mergeCell ref="E36:E38"/>
    <mergeCell ref="D29:E29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University of Idaho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Bilderback, Ann-Marie</dc:creator>
  <cp:lastModifiedBy>Bilderback, Ann-Marie (abilderback@uidaho.edu)</cp:lastModifiedBy>
  <dcterms:created xsi:type="dcterms:W3CDTF">2013-11-04T22:01:02Z</dcterms:created>
  <dcterms:modified xsi:type="dcterms:W3CDTF">2016-03-30T16:04:16Z</dcterms:modified>
</cp:coreProperties>
</file>